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10" activeTab="13"/>
  </bookViews>
  <sheets>
    <sheet name="Table 1" sheetId="9" r:id="rId1"/>
    <sheet name="Template" sheetId="11" r:id="rId2"/>
    <sheet name="ScrumDo Project 1" sheetId="6" r:id="rId3"/>
    <sheet name="ScrumDo Project 2" sheetId="10" r:id="rId4"/>
    <sheet name="ScrumDo Project 3" sheetId="12" r:id="rId5"/>
    <sheet name="ScrumDo Project 4" sheetId="13" r:id="rId6"/>
    <sheet name="ScrumDo Project 5" sheetId="15" r:id="rId7"/>
    <sheet name="ScrumDo Project 6" sheetId="16" r:id="rId8"/>
    <sheet name="ScrumDo Project 7" sheetId="17" r:id="rId9"/>
    <sheet name="ScrumDo Project 8" sheetId="18" r:id="rId10"/>
    <sheet name="ScrumDo Project 9" sheetId="19" r:id="rId11"/>
    <sheet name="ScrumDo Project 10" sheetId="20" r:id="rId12"/>
    <sheet name="ScrumDo Project 11" sheetId="21" r:id="rId13"/>
    <sheet name="ScrumDo Project 12" sheetId="22" r:id="rId14"/>
    <sheet name="ScrumDo Project 13" sheetId="23" r:id="rId15"/>
    <sheet name="Results" sheetId="14" r:id="rId16"/>
  </sheets>
  <calcPr calcId="145621"/>
</workbook>
</file>

<file path=xl/calcChain.xml><?xml version="1.0" encoding="utf-8"?>
<calcChain xmlns="http://schemas.openxmlformats.org/spreadsheetml/2006/main">
  <c r="C16" i="14" l="1"/>
  <c r="C15" i="14"/>
  <c r="C14" i="14"/>
  <c r="C13" i="14"/>
  <c r="C12" i="14"/>
  <c r="C11" i="14"/>
  <c r="C10" i="14"/>
  <c r="C9" i="14"/>
  <c r="C8" i="14"/>
  <c r="C7" i="14"/>
  <c r="C6" i="14"/>
  <c r="C5" i="14"/>
  <c r="C4" i="14"/>
  <c r="N34" i="23" l="1"/>
  <c r="M34" i="23"/>
  <c r="F5" i="23" s="1"/>
  <c r="G5" i="23" s="1"/>
  <c r="E11" i="23"/>
  <c r="N533" i="22"/>
  <c r="M533" i="22"/>
  <c r="O10" i="22" s="1"/>
  <c r="E11" i="22"/>
  <c r="O6" i="21"/>
  <c r="O68" i="21"/>
  <c r="O108" i="21"/>
  <c r="O149" i="21"/>
  <c r="O189" i="21"/>
  <c r="O222" i="21"/>
  <c r="N229" i="21"/>
  <c r="M229" i="21"/>
  <c r="F5" i="21" s="1"/>
  <c r="G5" i="21" s="1"/>
  <c r="E11" i="21"/>
  <c r="M54" i="20"/>
  <c r="L54" i="20"/>
  <c r="E5" i="20" s="1"/>
  <c r="F5" i="20" s="1"/>
  <c r="D11" i="20"/>
  <c r="O30" i="23" l="1"/>
  <c r="O6" i="23"/>
  <c r="O487" i="22"/>
  <c r="O432" i="22"/>
  <c r="O396" i="22"/>
  <c r="O341" i="22"/>
  <c r="O304" i="22"/>
  <c r="O268" i="22"/>
  <c r="O231" i="22"/>
  <c r="O194" i="22"/>
  <c r="O134" i="22"/>
  <c r="O90" i="22"/>
  <c r="O522" i="22"/>
  <c r="O486" i="22"/>
  <c r="O449" i="22"/>
  <c r="O413" i="22"/>
  <c r="O376" i="22"/>
  <c r="O340" i="22"/>
  <c r="O303" i="22"/>
  <c r="O266" i="22"/>
  <c r="O230" i="22"/>
  <c r="O193" i="22"/>
  <c r="O175" i="22"/>
  <c r="O153" i="22"/>
  <c r="O133" i="22"/>
  <c r="O89" i="22"/>
  <c r="O69" i="22"/>
  <c r="O47" i="22"/>
  <c r="O25" i="22"/>
  <c r="O5" i="22"/>
  <c r="O520" i="22"/>
  <c r="O502" i="22"/>
  <c r="O484" i="22"/>
  <c r="O465" i="22"/>
  <c r="O447" i="22"/>
  <c r="O429" i="22"/>
  <c r="O410" i="22"/>
  <c r="O392" i="22"/>
  <c r="O374" i="22"/>
  <c r="O356" i="22"/>
  <c r="O337" i="22"/>
  <c r="O319" i="22"/>
  <c r="O301" i="22"/>
  <c r="O282" i="22"/>
  <c r="O264" i="22"/>
  <c r="O246" i="22"/>
  <c r="O228" i="22"/>
  <c r="O209" i="22"/>
  <c r="O191" i="22"/>
  <c r="O173" i="22"/>
  <c r="O151" i="22"/>
  <c r="O129" i="22"/>
  <c r="O109" i="22"/>
  <c r="O87" i="22"/>
  <c r="O65" i="22"/>
  <c r="O45" i="22"/>
  <c r="O23" i="22"/>
  <c r="O524" i="22"/>
  <c r="O469" i="22"/>
  <c r="O414" i="22"/>
  <c r="O359" i="22"/>
  <c r="O322" i="22"/>
  <c r="O286" i="22"/>
  <c r="O249" i="22"/>
  <c r="O213" i="22"/>
  <c r="O154" i="22"/>
  <c r="O112" i="22"/>
  <c r="O70" i="22"/>
  <c r="O48" i="22"/>
  <c r="O26" i="22"/>
  <c r="O6" i="22"/>
  <c r="O4" i="22"/>
  <c r="O496" i="22"/>
  <c r="O441" i="22"/>
  <c r="O405" i="22"/>
  <c r="O368" i="22"/>
  <c r="O332" i="22"/>
  <c r="O295" i="22"/>
  <c r="O277" i="22"/>
  <c r="O240" i="22"/>
  <c r="O222" i="22"/>
  <c r="O204" i="22"/>
  <c r="O185" i="22"/>
  <c r="O166" i="22"/>
  <c r="O144" i="22"/>
  <c r="O122" i="22"/>
  <c r="O102" i="22"/>
  <c r="O80" i="22"/>
  <c r="O58" i="22"/>
  <c r="O38" i="22"/>
  <c r="O16" i="22"/>
  <c r="O477" i="22"/>
  <c r="O422" i="22"/>
  <c r="O367" i="22"/>
  <c r="O330" i="22"/>
  <c r="O312" i="22"/>
  <c r="O294" i="22"/>
  <c r="O276" i="22"/>
  <c r="O257" i="22"/>
  <c r="O239" i="22"/>
  <c r="O221" i="22"/>
  <c r="O202" i="22"/>
  <c r="O184" i="22"/>
  <c r="O165" i="22"/>
  <c r="O143" i="22"/>
  <c r="O121" i="22"/>
  <c r="O101" i="22"/>
  <c r="O79" i="22"/>
  <c r="O57" i="22"/>
  <c r="O37" i="22"/>
  <c r="O15" i="22"/>
  <c r="O505" i="22"/>
  <c r="O450" i="22"/>
  <c r="O377" i="22"/>
  <c r="O176" i="22"/>
  <c r="O498" i="22"/>
  <c r="O462" i="22"/>
  <c r="O425" i="22"/>
  <c r="O389" i="22"/>
  <c r="O352" i="22"/>
  <c r="O316" i="22"/>
  <c r="O279" i="22"/>
  <c r="O242" i="22"/>
  <c r="O188" i="22"/>
  <c r="O514" i="22"/>
  <c r="O478" i="22"/>
  <c r="O460" i="22"/>
  <c r="O423" i="22"/>
  <c r="O386" i="22"/>
  <c r="O350" i="22"/>
  <c r="O313" i="22"/>
  <c r="O258" i="22"/>
  <c r="O532" i="22"/>
  <c r="O513" i="22"/>
  <c r="O495" i="22"/>
  <c r="O458" i="22"/>
  <c r="O440" i="22"/>
  <c r="O404" i="22"/>
  <c r="O385" i="22"/>
  <c r="O349" i="22"/>
  <c r="O529" i="22"/>
  <c r="O511" i="22"/>
  <c r="O493" i="22"/>
  <c r="O474" i="22"/>
  <c r="O456" i="22"/>
  <c r="O438" i="22"/>
  <c r="O420" i="22"/>
  <c r="O401" i="22"/>
  <c r="O383" i="22"/>
  <c r="O365" i="22"/>
  <c r="O346" i="22"/>
  <c r="O328" i="22"/>
  <c r="O310" i="22"/>
  <c r="O292" i="22"/>
  <c r="O273" i="22"/>
  <c r="O255" i="22"/>
  <c r="O237" i="22"/>
  <c r="O218" i="22"/>
  <c r="O200" i="22"/>
  <c r="O182" i="22"/>
  <c r="O161" i="22"/>
  <c r="O141" i="22"/>
  <c r="O119" i="22"/>
  <c r="O97" i="22"/>
  <c r="O77" i="22"/>
  <c r="O55" i="22"/>
  <c r="O33" i="22"/>
  <c r="O13" i="22"/>
  <c r="O504" i="22"/>
  <c r="O468" i="22"/>
  <c r="O431" i="22"/>
  <c r="O394" i="22"/>
  <c r="O358" i="22"/>
  <c r="O321" i="22"/>
  <c r="O285" i="22"/>
  <c r="O248" i="22"/>
  <c r="O212" i="22"/>
  <c r="O111" i="22"/>
  <c r="O517" i="22"/>
  <c r="O480" i="22"/>
  <c r="O444" i="22"/>
  <c r="O407" i="22"/>
  <c r="O370" i="22"/>
  <c r="O334" i="22"/>
  <c r="O297" i="22"/>
  <c r="O261" i="22"/>
  <c r="O224" i="22"/>
  <c r="O206" i="22"/>
  <c r="O168" i="22"/>
  <c r="O146" i="22"/>
  <c r="O126" i="22"/>
  <c r="O104" i="22"/>
  <c r="O82" i="22"/>
  <c r="O62" i="22"/>
  <c r="O40" i="22"/>
  <c r="O18" i="22"/>
  <c r="O526" i="22"/>
  <c r="O508" i="22"/>
  <c r="O489" i="22"/>
  <c r="O471" i="22"/>
  <c r="O453" i="22"/>
  <c r="O434" i="22"/>
  <c r="O416" i="22"/>
  <c r="O398" i="22"/>
  <c r="O380" i="22"/>
  <c r="O361" i="22"/>
  <c r="O343" i="22"/>
  <c r="O325" i="22"/>
  <c r="O306" i="22"/>
  <c r="O288" i="22"/>
  <c r="O270" i="22"/>
  <c r="O252" i="22"/>
  <c r="O233" i="22"/>
  <c r="O215" i="22"/>
  <c r="O197" i="22"/>
  <c r="O178" i="22"/>
  <c r="O158" i="22"/>
  <c r="O136" i="22"/>
  <c r="O114" i="22"/>
  <c r="O94" i="22"/>
  <c r="O72" i="22"/>
  <c r="O50" i="22"/>
  <c r="O30" i="22"/>
  <c r="O8" i="22"/>
  <c r="O217" i="21"/>
  <c r="O186" i="21"/>
  <c r="O143" i="21"/>
  <c r="O65" i="21"/>
  <c r="O215" i="21"/>
  <c r="O177" i="21"/>
  <c r="O142" i="21"/>
  <c r="O100" i="21"/>
  <c r="O44" i="21"/>
  <c r="O102" i="21"/>
  <c r="O98" i="21"/>
  <c r="O170" i="21"/>
  <c r="O39" i="21"/>
  <c r="O31" i="21"/>
  <c r="O207" i="21"/>
  <c r="O171" i="21"/>
  <c r="O134" i="21"/>
  <c r="O43" i="21"/>
  <c r="O204" i="21"/>
  <c r="O132" i="21"/>
  <c r="O87" i="21"/>
  <c r="O198" i="21"/>
  <c r="O167" i="21"/>
  <c r="O130" i="21"/>
  <c r="O79" i="21"/>
  <c r="O226" i="21"/>
  <c r="O197" i="21"/>
  <c r="O161" i="21"/>
  <c r="O119" i="21"/>
  <c r="O76" i="21"/>
  <c r="O30" i="21"/>
  <c r="O225" i="21"/>
  <c r="O195" i="21"/>
  <c r="O158" i="21"/>
  <c r="O113" i="21"/>
  <c r="O70" i="21"/>
  <c r="O27" i="21"/>
  <c r="O180" i="21"/>
  <c r="O153" i="21"/>
  <c r="O123" i="21"/>
  <c r="O91" i="21"/>
  <c r="O57" i="21"/>
  <c r="O19" i="21"/>
  <c r="O206" i="21"/>
  <c r="O179" i="21"/>
  <c r="O151" i="21"/>
  <c r="O122" i="21"/>
  <c r="O90" i="21"/>
  <c r="O55" i="21"/>
  <c r="O14" i="21"/>
  <c r="O213" i="21"/>
  <c r="O188" i="21"/>
  <c r="O162" i="21"/>
  <c r="O140" i="21"/>
  <c r="O111" i="21"/>
  <c r="O81" i="21"/>
  <c r="O52" i="21"/>
  <c r="O17" i="21"/>
  <c r="O223" i="21"/>
  <c r="O214" i="21"/>
  <c r="O205" i="21"/>
  <c r="O196" i="21"/>
  <c r="O187" i="21"/>
  <c r="O178" i="21"/>
  <c r="O169" i="21"/>
  <c r="O159" i="21"/>
  <c r="O150" i="21"/>
  <c r="O141" i="21"/>
  <c r="O131" i="21"/>
  <c r="O121" i="21"/>
  <c r="O110" i="21"/>
  <c r="O99" i="21"/>
  <c r="O89" i="21"/>
  <c r="O78" i="21"/>
  <c r="O67" i="21"/>
  <c r="O54" i="21"/>
  <c r="O41" i="21"/>
  <c r="O28" i="21"/>
  <c r="O15" i="21"/>
  <c r="O194" i="21"/>
  <c r="O157" i="21"/>
  <c r="O118" i="21"/>
  <c r="O86" i="21"/>
  <c r="O51" i="21"/>
  <c r="O12" i="21"/>
  <c r="O202" i="21"/>
  <c r="O156" i="21"/>
  <c r="O84" i="21"/>
  <c r="O221" i="21"/>
  <c r="O203" i="21"/>
  <c r="O175" i="21"/>
  <c r="O148" i="21"/>
  <c r="O129" i="21"/>
  <c r="O97" i="21"/>
  <c r="O63" i="21"/>
  <c r="O38" i="21"/>
  <c r="O220" i="21"/>
  <c r="O193" i="21"/>
  <c r="O174" i="21"/>
  <c r="O165" i="21"/>
  <c r="O147" i="21"/>
  <c r="O127" i="21"/>
  <c r="O116" i="21"/>
  <c r="O106" i="21"/>
  <c r="O95" i="21"/>
  <c r="O74" i="21"/>
  <c r="O62" i="21"/>
  <c r="O49" i="21"/>
  <c r="O36" i="21"/>
  <c r="O23" i="21"/>
  <c r="O11" i="21"/>
  <c r="O191" i="21"/>
  <c r="O146" i="21"/>
  <c r="O60" i="21"/>
  <c r="O22" i="21"/>
  <c r="O212" i="21"/>
  <c r="O185" i="21"/>
  <c r="O166" i="21"/>
  <c r="O139" i="21"/>
  <c r="O107" i="21"/>
  <c r="O75" i="21"/>
  <c r="O25" i="21"/>
  <c r="O4" i="21"/>
  <c r="O211" i="21"/>
  <c r="O183" i="21"/>
  <c r="O138" i="21"/>
  <c r="O228" i="21"/>
  <c r="O219" i="21"/>
  <c r="O210" i="21"/>
  <c r="O201" i="21"/>
  <c r="O182" i="21"/>
  <c r="O173" i="21"/>
  <c r="O164" i="21"/>
  <c r="O155" i="21"/>
  <c r="O137" i="21"/>
  <c r="O126" i="21"/>
  <c r="O115" i="21"/>
  <c r="O105" i="21"/>
  <c r="O94" i="21"/>
  <c r="O83" i="21"/>
  <c r="O73" i="21"/>
  <c r="O47" i="21"/>
  <c r="O35" i="21"/>
  <c r="O9" i="21"/>
  <c r="O227" i="21"/>
  <c r="O218" i="21"/>
  <c r="O209" i="21"/>
  <c r="O199" i="21"/>
  <c r="O190" i="21"/>
  <c r="O181" i="21"/>
  <c r="O172" i="21"/>
  <c r="O163" i="21"/>
  <c r="O154" i="21"/>
  <c r="O145" i="21"/>
  <c r="O135" i="21"/>
  <c r="O124" i="21"/>
  <c r="O114" i="21"/>
  <c r="O103" i="21"/>
  <c r="O92" i="21"/>
  <c r="O82" i="21"/>
  <c r="O71" i="21"/>
  <c r="O59" i="21"/>
  <c r="O46" i="21"/>
  <c r="O33" i="21"/>
  <c r="O20" i="21"/>
  <c r="O7" i="21"/>
  <c r="N5" i="20"/>
  <c r="N11" i="20"/>
  <c r="N50" i="20"/>
  <c r="N36" i="20"/>
  <c r="N44" i="20"/>
  <c r="N30" i="20"/>
  <c r="N14" i="20"/>
  <c r="N13" i="20"/>
  <c r="N37" i="20"/>
  <c r="N12" i="20"/>
  <c r="N53" i="20"/>
  <c r="N28" i="20"/>
  <c r="N52" i="20"/>
  <c r="N27" i="20"/>
  <c r="N51" i="20"/>
  <c r="N26" i="20"/>
  <c r="N42" i="20"/>
  <c r="N22" i="20"/>
  <c r="N38" i="20"/>
  <c r="N19" i="20"/>
  <c r="N4" i="20"/>
  <c r="N43" i="20"/>
  <c r="N29" i="20"/>
  <c r="N18" i="20"/>
  <c r="N35" i="20"/>
  <c r="N10" i="20"/>
  <c r="N46" i="20"/>
  <c r="N21" i="20"/>
  <c r="N45" i="20"/>
  <c r="N34" i="20"/>
  <c r="N20" i="20"/>
  <c r="N6" i="20"/>
  <c r="O133" i="21"/>
  <c r="O125" i="21"/>
  <c r="O117" i="21"/>
  <c r="O109" i="21"/>
  <c r="O101" i="21"/>
  <c r="O93" i="21"/>
  <c r="O85" i="21"/>
  <c r="O77" i="21"/>
  <c r="O69" i="21"/>
  <c r="O61" i="21"/>
  <c r="O53" i="21"/>
  <c r="O45" i="21"/>
  <c r="O37" i="21"/>
  <c r="O29" i="21"/>
  <c r="O21" i="21"/>
  <c r="O13" i="21"/>
  <c r="O5" i="21"/>
  <c r="O66" i="21"/>
  <c r="O58" i="21"/>
  <c r="O50" i="21"/>
  <c r="O42" i="21"/>
  <c r="O34" i="21"/>
  <c r="O26" i="21"/>
  <c r="O18" i="21"/>
  <c r="O10" i="21"/>
  <c r="O224" i="21"/>
  <c r="O216" i="21"/>
  <c r="O208" i="21"/>
  <c r="O200" i="21"/>
  <c r="O192" i="21"/>
  <c r="O184" i="21"/>
  <c r="O176" i="21"/>
  <c r="O168" i="21"/>
  <c r="O160" i="21"/>
  <c r="O152" i="21"/>
  <c r="O144" i="21"/>
  <c r="O136" i="21"/>
  <c r="O128" i="21"/>
  <c r="O120" i="21"/>
  <c r="O112" i="21"/>
  <c r="O104" i="21"/>
  <c r="O96" i="21"/>
  <c r="O88" i="21"/>
  <c r="O80" i="21"/>
  <c r="O72" i="21"/>
  <c r="O64" i="21"/>
  <c r="O56" i="21"/>
  <c r="O48" i="21"/>
  <c r="O40" i="21"/>
  <c r="O32" i="21"/>
  <c r="O24" i="21"/>
  <c r="O16" i="21"/>
  <c r="O8" i="21"/>
  <c r="O525" i="22"/>
  <c r="O516" i="22"/>
  <c r="O506" i="22"/>
  <c r="O497" i="22"/>
  <c r="O488" i="22"/>
  <c r="O479" i="22"/>
  <c r="O470" i="22"/>
  <c r="O461" i="22"/>
  <c r="O452" i="22"/>
  <c r="O442" i="22"/>
  <c r="O433" i="22"/>
  <c r="O424" i="22"/>
  <c r="O415" i="22"/>
  <c r="O406" i="22"/>
  <c r="O397" i="22"/>
  <c r="O388" i="22"/>
  <c r="O378" i="22"/>
  <c r="O369" i="22"/>
  <c r="O360" i="22"/>
  <c r="O351" i="22"/>
  <c r="O342" i="22"/>
  <c r="O333" i="22"/>
  <c r="O324" i="22"/>
  <c r="O314" i="22"/>
  <c r="O305" i="22"/>
  <c r="O296" i="22"/>
  <c r="O287" i="22"/>
  <c r="O278" i="22"/>
  <c r="O269" i="22"/>
  <c r="O260" i="22"/>
  <c r="O250" i="22"/>
  <c r="O241" i="22"/>
  <c r="O232" i="22"/>
  <c r="O223" i="22"/>
  <c r="O214" i="22"/>
  <c r="O205" i="22"/>
  <c r="O196" i="22"/>
  <c r="O186" i="22"/>
  <c r="O177" i="22"/>
  <c r="O167" i="22"/>
  <c r="O157" i="22"/>
  <c r="O145" i="22"/>
  <c r="O135" i="22"/>
  <c r="O125" i="22"/>
  <c r="O113" i="22"/>
  <c r="O103" i="22"/>
  <c r="O93" i="22"/>
  <c r="O81" i="22"/>
  <c r="O71" i="22"/>
  <c r="O61" i="22"/>
  <c r="O49" i="22"/>
  <c r="O39" i="22"/>
  <c r="O29" i="22"/>
  <c r="O17" i="22"/>
  <c r="O7" i="22"/>
  <c r="O530" i="22"/>
  <c r="O521" i="22"/>
  <c r="O512" i="22"/>
  <c r="O503" i="22"/>
  <c r="O494" i="22"/>
  <c r="O485" i="22"/>
  <c r="O476" i="22"/>
  <c r="O466" i="22"/>
  <c r="O457" i="22"/>
  <c r="O448" i="22"/>
  <c r="O439" i="22"/>
  <c r="O430" i="22"/>
  <c r="O421" i="22"/>
  <c r="O412" i="22"/>
  <c r="O402" i="22"/>
  <c r="O393" i="22"/>
  <c r="O384" i="22"/>
  <c r="O375" i="22"/>
  <c r="O366" i="22"/>
  <c r="O357" i="22"/>
  <c r="O348" i="22"/>
  <c r="O338" i="22"/>
  <c r="O329" i="22"/>
  <c r="O320" i="22"/>
  <c r="O311" i="22"/>
  <c r="O302" i="22"/>
  <c r="O293" i="22"/>
  <c r="O284" i="22"/>
  <c r="O274" i="22"/>
  <c r="O265" i="22"/>
  <c r="O256" i="22"/>
  <c r="O247" i="22"/>
  <c r="O238" i="22"/>
  <c r="O229" i="22"/>
  <c r="O220" i="22"/>
  <c r="O210" i="22"/>
  <c r="O201" i="22"/>
  <c r="O192" i="22"/>
  <c r="O183" i="22"/>
  <c r="O174" i="22"/>
  <c r="O162" i="22"/>
  <c r="O152" i="22"/>
  <c r="O142" i="22"/>
  <c r="O130" i="22"/>
  <c r="O120" i="22"/>
  <c r="O110" i="22"/>
  <c r="O98" i="22"/>
  <c r="O88" i="22"/>
  <c r="O78" i="22"/>
  <c r="O66" i="22"/>
  <c r="O56" i="22"/>
  <c r="O46" i="22"/>
  <c r="O34" i="22"/>
  <c r="O24" i="22"/>
  <c r="O14" i="22"/>
  <c r="O528" i="22"/>
  <c r="O519" i="22"/>
  <c r="O510" i="22"/>
  <c r="O501" i="22"/>
  <c r="O492" i="22"/>
  <c r="O482" i="22"/>
  <c r="O473" i="22"/>
  <c r="O464" i="22"/>
  <c r="O455" i="22"/>
  <c r="O446" i="22"/>
  <c r="O437" i="22"/>
  <c r="O428" i="22"/>
  <c r="O418" i="22"/>
  <c r="O409" i="22"/>
  <c r="O400" i="22"/>
  <c r="O391" i="22"/>
  <c r="O382" i="22"/>
  <c r="O373" i="22"/>
  <c r="O364" i="22"/>
  <c r="O354" i="22"/>
  <c r="O345" i="22"/>
  <c r="O336" i="22"/>
  <c r="O327" i="22"/>
  <c r="O318" i="22"/>
  <c r="O309" i="22"/>
  <c r="O300" i="22"/>
  <c r="O290" i="22"/>
  <c r="O281" i="22"/>
  <c r="O272" i="22"/>
  <c r="O263" i="22"/>
  <c r="O254" i="22"/>
  <c r="O245" i="22"/>
  <c r="O236" i="22"/>
  <c r="O226" i="22"/>
  <c r="O217" i="22"/>
  <c r="O208" i="22"/>
  <c r="O199" i="22"/>
  <c r="O190" i="22"/>
  <c r="O181" i="22"/>
  <c r="O170" i="22"/>
  <c r="O160" i="22"/>
  <c r="O150" i="22"/>
  <c r="O138" i="22"/>
  <c r="O128" i="22"/>
  <c r="O118" i="22"/>
  <c r="O106" i="22"/>
  <c r="O96" i="22"/>
  <c r="O86" i="22"/>
  <c r="O74" i="22"/>
  <c r="O64" i="22"/>
  <c r="O54" i="22"/>
  <c r="O42" i="22"/>
  <c r="O32" i="22"/>
  <c r="O22" i="22"/>
  <c r="F5" i="22"/>
  <c r="G5" i="22" s="1"/>
  <c r="O11" i="22"/>
  <c r="O19" i="22"/>
  <c r="O27" i="22"/>
  <c r="O35" i="22"/>
  <c r="O43" i="22"/>
  <c r="O51" i="22"/>
  <c r="O59" i="22"/>
  <c r="O67" i="22"/>
  <c r="O75" i="22"/>
  <c r="O83" i="22"/>
  <c r="O91" i="22"/>
  <c r="O99" i="22"/>
  <c r="O107" i="22"/>
  <c r="O115" i="22"/>
  <c r="O123" i="22"/>
  <c r="O131" i="22"/>
  <c r="O139" i="22"/>
  <c r="O147" i="22"/>
  <c r="O155" i="22"/>
  <c r="O163" i="22"/>
  <c r="O171" i="22"/>
  <c r="O179" i="22"/>
  <c r="O187" i="22"/>
  <c r="O195" i="22"/>
  <c r="O203" i="22"/>
  <c r="O211" i="22"/>
  <c r="O219" i="22"/>
  <c r="O227" i="22"/>
  <c r="O235" i="22"/>
  <c r="O243" i="22"/>
  <c r="O251" i="22"/>
  <c r="O259" i="22"/>
  <c r="O267" i="22"/>
  <c r="O275" i="22"/>
  <c r="O283" i="22"/>
  <c r="O291" i="22"/>
  <c r="O299" i="22"/>
  <c r="O307" i="22"/>
  <c r="O315" i="22"/>
  <c r="O323" i="22"/>
  <c r="O331" i="22"/>
  <c r="O339" i="22"/>
  <c r="O347" i="22"/>
  <c r="O355" i="22"/>
  <c r="O363" i="22"/>
  <c r="O371" i="22"/>
  <c r="O379" i="22"/>
  <c r="O387" i="22"/>
  <c r="O395" i="22"/>
  <c r="O403" i="22"/>
  <c r="O411" i="22"/>
  <c r="O419" i="22"/>
  <c r="O427" i="22"/>
  <c r="O435" i="22"/>
  <c r="O443" i="22"/>
  <c r="O451" i="22"/>
  <c r="O459" i="22"/>
  <c r="O467" i="22"/>
  <c r="O475" i="22"/>
  <c r="O483" i="22"/>
  <c r="O491" i="22"/>
  <c r="O499" i="22"/>
  <c r="O507" i="22"/>
  <c r="O515" i="22"/>
  <c r="O523" i="22"/>
  <c r="O531" i="22"/>
  <c r="O12" i="22"/>
  <c r="O20" i="22"/>
  <c r="O28" i="22"/>
  <c r="O36" i="22"/>
  <c r="O44" i="22"/>
  <c r="O52" i="22"/>
  <c r="O60" i="22"/>
  <c r="O68" i="22"/>
  <c r="O76" i="22"/>
  <c r="O84" i="22"/>
  <c r="O92" i="22"/>
  <c r="O100" i="22"/>
  <c r="O108" i="22"/>
  <c r="O116" i="22"/>
  <c r="O124" i="22"/>
  <c r="O132" i="22"/>
  <c r="O140" i="22"/>
  <c r="O148" i="22"/>
  <c r="O156" i="22"/>
  <c r="O164" i="22"/>
  <c r="O172" i="22"/>
  <c r="O527" i="22"/>
  <c r="O518" i="22"/>
  <c r="O509" i="22"/>
  <c r="O500" i="22"/>
  <c r="O490" i="22"/>
  <c r="O481" i="22"/>
  <c r="O472" i="22"/>
  <c r="O463" i="22"/>
  <c r="O454" i="22"/>
  <c r="O445" i="22"/>
  <c r="O436" i="22"/>
  <c r="O426" i="22"/>
  <c r="O417" i="22"/>
  <c r="O408" i="22"/>
  <c r="O399" i="22"/>
  <c r="O390" i="22"/>
  <c r="O381" i="22"/>
  <c r="O372" i="22"/>
  <c r="O362" i="22"/>
  <c r="O353" i="22"/>
  <c r="O344" i="22"/>
  <c r="O335" i="22"/>
  <c r="O326" i="22"/>
  <c r="O317" i="22"/>
  <c r="O308" i="22"/>
  <c r="O298" i="22"/>
  <c r="O289" i="22"/>
  <c r="O280" i="22"/>
  <c r="O271" i="22"/>
  <c r="O262" i="22"/>
  <c r="O253" i="22"/>
  <c r="O244" i="22"/>
  <c r="O234" i="22"/>
  <c r="O225" i="22"/>
  <c r="O216" i="22"/>
  <c r="O207" i="22"/>
  <c r="O198" i="22"/>
  <c r="O189" i="22"/>
  <c r="O180" i="22"/>
  <c r="O169" i="22"/>
  <c r="O159" i="22"/>
  <c r="O149" i="22"/>
  <c r="O137" i="22"/>
  <c r="O127" i="22"/>
  <c r="O117" i="22"/>
  <c r="O105" i="22"/>
  <c r="O95" i="22"/>
  <c r="O85" i="22"/>
  <c r="O73" i="22"/>
  <c r="O63" i="22"/>
  <c r="O53" i="22"/>
  <c r="O41" i="22"/>
  <c r="O31" i="22"/>
  <c r="O21" i="22"/>
  <c r="O9" i="22"/>
  <c r="O28" i="23"/>
  <c r="O23" i="23"/>
  <c r="O19" i="23"/>
  <c r="O16" i="23"/>
  <c r="O20" i="23"/>
  <c r="O4" i="23"/>
  <c r="O11" i="23"/>
  <c r="O31" i="23"/>
  <c r="O7" i="23"/>
  <c r="O32" i="23"/>
  <c r="O22" i="23"/>
  <c r="O8" i="23"/>
  <c r="O27" i="23"/>
  <c r="O15" i="23"/>
  <c r="O26" i="23"/>
  <c r="O14" i="23"/>
  <c r="O24" i="23"/>
  <c r="O12" i="23"/>
  <c r="O29" i="23"/>
  <c r="O21" i="23"/>
  <c r="O13" i="23"/>
  <c r="O5" i="23"/>
  <c r="O18" i="23"/>
  <c r="O10" i="23"/>
  <c r="O33" i="23"/>
  <c r="O25" i="23"/>
  <c r="O17" i="23"/>
  <c r="O9" i="23"/>
  <c r="F4" i="23"/>
  <c r="G4" i="23" s="1"/>
  <c r="F8" i="23"/>
  <c r="G8" i="23" s="1"/>
  <c r="F10" i="23"/>
  <c r="G10" i="23" s="1"/>
  <c r="F9" i="23"/>
  <c r="G9" i="23" s="1"/>
  <c r="F7" i="23"/>
  <c r="G7" i="23" s="1"/>
  <c r="F6" i="23"/>
  <c r="G6" i="23" s="1"/>
  <c r="F4" i="22"/>
  <c r="G4" i="22" s="1"/>
  <c r="F7" i="22"/>
  <c r="G7" i="22" s="1"/>
  <c r="F10" i="22"/>
  <c r="G10" i="22" s="1"/>
  <c r="F9" i="22"/>
  <c r="G9" i="22" s="1"/>
  <c r="F8" i="22"/>
  <c r="G8" i="22" s="1"/>
  <c r="F6" i="22"/>
  <c r="G6" i="22" s="1"/>
  <c r="F4" i="21"/>
  <c r="G4" i="21" s="1"/>
  <c r="F10" i="21"/>
  <c r="G10" i="21" s="1"/>
  <c r="F9" i="21"/>
  <c r="G9" i="21" s="1"/>
  <c r="F8" i="21"/>
  <c r="G8" i="21" s="1"/>
  <c r="F7" i="21"/>
  <c r="G7" i="21" s="1"/>
  <c r="F6" i="21"/>
  <c r="G6" i="21" s="1"/>
  <c r="N49" i="20"/>
  <c r="N41" i="20"/>
  <c r="N33" i="20"/>
  <c r="N25" i="20"/>
  <c r="N17" i="20"/>
  <c r="N9" i="20"/>
  <c r="N48" i="20"/>
  <c r="N40" i="20"/>
  <c r="N32" i="20"/>
  <c r="N24" i="20"/>
  <c r="N16" i="20"/>
  <c r="N8" i="20"/>
  <c r="N47" i="20"/>
  <c r="N39" i="20"/>
  <c r="N31" i="20"/>
  <c r="N23" i="20"/>
  <c r="N15" i="20"/>
  <c r="N7" i="20"/>
  <c r="E4" i="20"/>
  <c r="F4" i="20" s="1"/>
  <c r="E10" i="20"/>
  <c r="F10" i="20" s="1"/>
  <c r="E8" i="20"/>
  <c r="F8" i="20" s="1"/>
  <c r="E9" i="20"/>
  <c r="F9" i="20" s="1"/>
  <c r="E7" i="20"/>
  <c r="F7" i="20" s="1"/>
  <c r="E6" i="20"/>
  <c r="F6" i="20" s="1"/>
  <c r="N180" i="19"/>
  <c r="M180" i="19"/>
  <c r="O23" i="19" s="1"/>
  <c r="E11" i="19"/>
  <c r="N595" i="18"/>
  <c r="M595" i="18"/>
  <c r="O30" i="18" s="1"/>
  <c r="E11" i="18"/>
  <c r="N65" i="17"/>
  <c r="M65" i="17"/>
  <c r="F5" i="17" s="1"/>
  <c r="G5" i="17" s="1"/>
  <c r="E11" i="17"/>
  <c r="O43" i="16"/>
  <c r="O46" i="16"/>
  <c r="O82" i="16"/>
  <c r="O83" i="16"/>
  <c r="N93" i="16"/>
  <c r="M93" i="16"/>
  <c r="O12" i="16" s="1"/>
  <c r="E11" i="16"/>
  <c r="D17" i="22" l="1"/>
  <c r="O79" i="19"/>
  <c r="O95" i="19"/>
  <c r="O175" i="19"/>
  <c r="O47" i="19"/>
  <c r="O174" i="19"/>
  <c r="O167" i="19"/>
  <c r="O103" i="19"/>
  <c r="O166" i="19"/>
  <c r="O143" i="19"/>
  <c r="O87" i="19"/>
  <c r="O142" i="19"/>
  <c r="O46" i="19"/>
  <c r="O135" i="19"/>
  <c r="O39" i="19"/>
  <c r="O134" i="19"/>
  <c r="O31" i="19"/>
  <c r="O422" i="18"/>
  <c r="O266" i="18"/>
  <c r="O81" i="18"/>
  <c r="O169" i="18"/>
  <c r="O350" i="18"/>
  <c r="O558" i="18"/>
  <c r="O500" i="18"/>
  <c r="O473" i="18"/>
  <c r="O250" i="18"/>
  <c r="O47" i="18"/>
  <c r="O587" i="18"/>
  <c r="O525" i="18"/>
  <c r="O460" i="18"/>
  <c r="O377" i="18"/>
  <c r="O305" i="18"/>
  <c r="O208" i="18"/>
  <c r="O124" i="18"/>
  <c r="O557" i="18"/>
  <c r="O498" i="18"/>
  <c r="O416" i="18"/>
  <c r="O324" i="18"/>
  <c r="O252" i="18"/>
  <c r="O168" i="18"/>
  <c r="O79" i="18"/>
  <c r="O548" i="18"/>
  <c r="O404" i="18"/>
  <c r="O321" i="18"/>
  <c r="O157" i="18"/>
  <c r="O537" i="18"/>
  <c r="O472" i="18"/>
  <c r="O391" i="18"/>
  <c r="O308" i="18"/>
  <c r="O234" i="18"/>
  <c r="O141" i="18"/>
  <c r="O46" i="18"/>
  <c r="O590" i="18"/>
  <c r="O536" i="18"/>
  <c r="O461" i="18"/>
  <c r="O378" i="18"/>
  <c r="O306" i="18"/>
  <c r="O225" i="18"/>
  <c r="O138" i="18"/>
  <c r="O579" i="18"/>
  <c r="O522" i="18"/>
  <c r="O449" i="18"/>
  <c r="O361" i="18"/>
  <c r="O279" i="18"/>
  <c r="O207" i="18"/>
  <c r="O95" i="18"/>
  <c r="O577" i="18"/>
  <c r="O501" i="18"/>
  <c r="O431" i="18"/>
  <c r="O351" i="18"/>
  <c r="O278" i="18"/>
  <c r="O197" i="18"/>
  <c r="O93" i="18"/>
  <c r="O51" i="17"/>
  <c r="O35" i="17"/>
  <c r="O19" i="17"/>
  <c r="O50" i="17"/>
  <c r="O34" i="17"/>
  <c r="O18" i="17"/>
  <c r="O53" i="17"/>
  <c r="O21" i="17"/>
  <c r="O64" i="17"/>
  <c r="O32" i="17"/>
  <c r="O29" i="17"/>
  <c r="O59" i="17"/>
  <c r="O11" i="17"/>
  <c r="O37" i="17"/>
  <c r="O5" i="17"/>
  <c r="O48" i="17"/>
  <c r="O16" i="17"/>
  <c r="O45" i="17"/>
  <c r="O13" i="17"/>
  <c r="O27" i="17"/>
  <c r="O58" i="17"/>
  <c r="O42" i="17"/>
  <c r="O26" i="17"/>
  <c r="O10" i="17"/>
  <c r="O61" i="17"/>
  <c r="O43" i="17"/>
  <c r="O56" i="17"/>
  <c r="O40" i="17"/>
  <c r="O24" i="17"/>
  <c r="O8" i="17"/>
  <c r="O35" i="16"/>
  <c r="O74" i="16"/>
  <c r="O34" i="16"/>
  <c r="F10" i="16"/>
  <c r="G10" i="16" s="1"/>
  <c r="O75" i="16"/>
  <c r="O64" i="16"/>
  <c r="O62" i="16"/>
  <c r="F8" i="16"/>
  <c r="G8" i="16" s="1"/>
  <c r="O25" i="16"/>
  <c r="O22" i="16"/>
  <c r="O58" i="16"/>
  <c r="O14" i="16"/>
  <c r="F7" i="16"/>
  <c r="G7" i="16" s="1"/>
  <c r="O51" i="16"/>
  <c r="O11" i="16"/>
  <c r="F9" i="16"/>
  <c r="G9" i="16" s="1"/>
  <c r="O78" i="16"/>
  <c r="O59" i="16"/>
  <c r="O40" i="16"/>
  <c r="O18" i="16"/>
  <c r="O90" i="16"/>
  <c r="O72" i="16"/>
  <c r="O50" i="16"/>
  <c r="O33" i="16"/>
  <c r="O9" i="16"/>
  <c r="O88" i="16"/>
  <c r="O70" i="16"/>
  <c r="O49" i="16"/>
  <c r="O32" i="16"/>
  <c r="O8" i="16"/>
  <c r="O86" i="16"/>
  <c r="O65" i="16"/>
  <c r="O48" i="16"/>
  <c r="O26" i="16"/>
  <c r="O6" i="16"/>
  <c r="O89" i="16"/>
  <c r="O73" i="16"/>
  <c r="O57" i="16"/>
  <c r="O38" i="16"/>
  <c r="O19" i="16"/>
  <c r="O24" i="16"/>
  <c r="O10" i="16"/>
  <c r="F5" i="16"/>
  <c r="G5" i="16" s="1"/>
  <c r="O81" i="16"/>
  <c r="O67" i="16"/>
  <c r="O56" i="16"/>
  <c r="O42" i="16"/>
  <c r="O30" i="16"/>
  <c r="O17" i="16"/>
  <c r="O91" i="16"/>
  <c r="O80" i="16"/>
  <c r="O66" i="16"/>
  <c r="O54" i="16"/>
  <c r="O41" i="16"/>
  <c r="O27" i="16"/>
  <c r="O16" i="16"/>
  <c r="F6" i="16"/>
  <c r="G6" i="16" s="1"/>
  <c r="O87" i="16"/>
  <c r="O79" i="16"/>
  <c r="O71" i="16"/>
  <c r="O63" i="16"/>
  <c r="O55" i="16"/>
  <c r="O47" i="16"/>
  <c r="O39" i="16"/>
  <c r="O31" i="16"/>
  <c r="O23" i="16"/>
  <c r="O15" i="16"/>
  <c r="O7" i="16"/>
  <c r="O4" i="16"/>
  <c r="O85" i="16"/>
  <c r="O77" i="16"/>
  <c r="O69" i="16"/>
  <c r="O61" i="16"/>
  <c r="O53" i="16"/>
  <c r="O45" i="16"/>
  <c r="O37" i="16"/>
  <c r="O29" i="16"/>
  <c r="O21" i="16"/>
  <c r="O13" i="16"/>
  <c r="O5" i="16"/>
  <c r="F4" i="16"/>
  <c r="O92" i="16"/>
  <c r="O84" i="16"/>
  <c r="O76" i="16"/>
  <c r="O68" i="16"/>
  <c r="O60" i="16"/>
  <c r="O52" i="16"/>
  <c r="O44" i="16"/>
  <c r="O36" i="16"/>
  <c r="O28" i="16"/>
  <c r="O20" i="16"/>
  <c r="O60" i="17"/>
  <c r="O52" i="17"/>
  <c r="O44" i="17"/>
  <c r="O36" i="17"/>
  <c r="O28" i="17"/>
  <c r="O20" i="17"/>
  <c r="O12" i="17"/>
  <c r="O4" i="17"/>
  <c r="O57" i="17"/>
  <c r="O49" i="17"/>
  <c r="O41" i="17"/>
  <c r="O33" i="17"/>
  <c r="O25" i="17"/>
  <c r="O17" i="17"/>
  <c r="O9" i="17"/>
  <c r="O63" i="17"/>
  <c r="O55" i="17"/>
  <c r="O47" i="17"/>
  <c r="O39" i="17"/>
  <c r="O31" i="17"/>
  <c r="O23" i="17"/>
  <c r="O15" i="17"/>
  <c r="O7" i="17"/>
  <c r="O62" i="17"/>
  <c r="O54" i="17"/>
  <c r="O46" i="17"/>
  <c r="O38" i="17"/>
  <c r="O30" i="17"/>
  <c r="O22" i="17"/>
  <c r="O14" i="17"/>
  <c r="O6" i="17"/>
  <c r="O588" i="18"/>
  <c r="O556" i="18"/>
  <c r="O510" i="18"/>
  <c r="O462" i="18"/>
  <c r="O417" i="18"/>
  <c r="O362" i="18"/>
  <c r="O318" i="18"/>
  <c r="O268" i="18"/>
  <c r="O212" i="18"/>
  <c r="O167" i="18"/>
  <c r="O94" i="18"/>
  <c r="O31" i="18"/>
  <c r="O567" i="18"/>
  <c r="O535" i="18"/>
  <c r="O489" i="18"/>
  <c r="O434" i="18"/>
  <c r="O390" i="18"/>
  <c r="O349" i="18"/>
  <c r="O290" i="18"/>
  <c r="O240" i="18"/>
  <c r="O196" i="18"/>
  <c r="O129" i="18"/>
  <c r="O61" i="18"/>
  <c r="O566" i="18"/>
  <c r="O526" i="18"/>
  <c r="O488" i="18"/>
  <c r="O433" i="18"/>
  <c r="O389" i="18"/>
  <c r="O336" i="18"/>
  <c r="O280" i="18"/>
  <c r="O239" i="18"/>
  <c r="O180" i="18"/>
  <c r="O125" i="18"/>
  <c r="O49" i="18"/>
  <c r="O159" i="19"/>
  <c r="O127" i="19"/>
  <c r="O71" i="19"/>
  <c r="O8" i="19"/>
  <c r="O16" i="19"/>
  <c r="O24" i="19"/>
  <c r="O32" i="19"/>
  <c r="O40" i="19"/>
  <c r="O48" i="19"/>
  <c r="O56" i="19"/>
  <c r="O64" i="19"/>
  <c r="O72" i="19"/>
  <c r="O80" i="19"/>
  <c r="O88" i="19"/>
  <c r="O96" i="19"/>
  <c r="O104" i="19"/>
  <c r="O112" i="19"/>
  <c r="O120" i="19"/>
  <c r="O128" i="19"/>
  <c r="O136" i="19"/>
  <c r="O144" i="19"/>
  <c r="O152" i="19"/>
  <c r="O160" i="19"/>
  <c r="O168" i="19"/>
  <c r="O176" i="19"/>
  <c r="O18" i="19"/>
  <c r="O42" i="19"/>
  <c r="O58" i="19"/>
  <c r="O82" i="19"/>
  <c r="O98" i="19"/>
  <c r="O114" i="19"/>
  <c r="O130" i="19"/>
  <c r="O146" i="19"/>
  <c r="O162" i="19"/>
  <c r="O178" i="19"/>
  <c r="F5" i="19"/>
  <c r="G5" i="19" s="1"/>
  <c r="O9" i="19"/>
  <c r="O17" i="19"/>
  <c r="O25" i="19"/>
  <c r="O33" i="19"/>
  <c r="O41" i="19"/>
  <c r="O49" i="19"/>
  <c r="O57" i="19"/>
  <c r="O65" i="19"/>
  <c r="O73" i="19"/>
  <c r="O81" i="19"/>
  <c r="O89" i="19"/>
  <c r="O97" i="19"/>
  <c r="O105" i="19"/>
  <c r="O113" i="19"/>
  <c r="O121" i="19"/>
  <c r="O129" i="19"/>
  <c r="O137" i="19"/>
  <c r="O145" i="19"/>
  <c r="O153" i="19"/>
  <c r="O161" i="19"/>
  <c r="O169" i="19"/>
  <c r="O177" i="19"/>
  <c r="F6" i="19"/>
  <c r="G6" i="19" s="1"/>
  <c r="O10" i="19"/>
  <c r="O26" i="19"/>
  <c r="O34" i="19"/>
  <c r="O50" i="19"/>
  <c r="O66" i="19"/>
  <c r="O74" i="19"/>
  <c r="O90" i="19"/>
  <c r="O106" i="19"/>
  <c r="O122" i="19"/>
  <c r="O138" i="19"/>
  <c r="O154" i="19"/>
  <c r="O170" i="19"/>
  <c r="F7" i="19"/>
  <c r="G7" i="19" s="1"/>
  <c r="O11" i="19"/>
  <c r="O19" i="19"/>
  <c r="O27" i="19"/>
  <c r="O35" i="19"/>
  <c r="O43" i="19"/>
  <c r="O51" i="19"/>
  <c r="O59" i="19"/>
  <c r="O67" i="19"/>
  <c r="O75" i="19"/>
  <c r="O83" i="19"/>
  <c r="O91" i="19"/>
  <c r="O99" i="19"/>
  <c r="O107" i="19"/>
  <c r="O115" i="19"/>
  <c r="O123" i="19"/>
  <c r="O131" i="19"/>
  <c r="O139" i="19"/>
  <c r="O147" i="19"/>
  <c r="O155" i="19"/>
  <c r="O163" i="19"/>
  <c r="O171" i="19"/>
  <c r="O179" i="19"/>
  <c r="F8" i="19"/>
  <c r="G8" i="19" s="1"/>
  <c r="O12" i="19"/>
  <c r="O20" i="19"/>
  <c r="O28" i="19"/>
  <c r="O36" i="19"/>
  <c r="O44" i="19"/>
  <c r="O52" i="19"/>
  <c r="O60" i="19"/>
  <c r="O68" i="19"/>
  <c r="O76" i="19"/>
  <c r="O84" i="19"/>
  <c r="O92" i="19"/>
  <c r="O100" i="19"/>
  <c r="O108" i="19"/>
  <c r="O116" i="19"/>
  <c r="O124" i="19"/>
  <c r="O132" i="19"/>
  <c r="O140" i="19"/>
  <c r="O148" i="19"/>
  <c r="O156" i="19"/>
  <c r="O164" i="19"/>
  <c r="O172" i="19"/>
  <c r="O4" i="19"/>
  <c r="F10" i="19"/>
  <c r="G10" i="19" s="1"/>
  <c r="O14" i="19"/>
  <c r="O22" i="19"/>
  <c r="O30" i="19"/>
  <c r="O62" i="19"/>
  <c r="O78" i="19"/>
  <c r="O94" i="19"/>
  <c r="O110" i="19"/>
  <c r="F9" i="19"/>
  <c r="G9" i="19" s="1"/>
  <c r="O5" i="19"/>
  <c r="O13" i="19"/>
  <c r="O21" i="19"/>
  <c r="O29" i="19"/>
  <c r="O37" i="19"/>
  <c r="O45" i="19"/>
  <c r="O53" i="19"/>
  <c r="O61" i="19"/>
  <c r="O69" i="19"/>
  <c r="O77" i="19"/>
  <c r="O85" i="19"/>
  <c r="O93" i="19"/>
  <c r="O101" i="19"/>
  <c r="O109" i="19"/>
  <c r="O117" i="19"/>
  <c r="O125" i="19"/>
  <c r="O133" i="19"/>
  <c r="O141" i="19"/>
  <c r="O149" i="19"/>
  <c r="O157" i="19"/>
  <c r="O165" i="19"/>
  <c r="O173" i="19"/>
  <c r="O6" i="19"/>
  <c r="O38" i="19"/>
  <c r="O70" i="19"/>
  <c r="O86" i="19"/>
  <c r="O102" i="19"/>
  <c r="O118" i="19"/>
  <c r="O158" i="19"/>
  <c r="O126" i="19"/>
  <c r="O63" i="19"/>
  <c r="O15" i="19"/>
  <c r="O151" i="19"/>
  <c r="O119" i="19"/>
  <c r="O55" i="19"/>
  <c r="O7" i="19"/>
  <c r="O150" i="19"/>
  <c r="O111" i="19"/>
  <c r="O54" i="19"/>
  <c r="F4" i="19"/>
  <c r="G4" i="19" s="1"/>
  <c r="G21" i="23"/>
  <c r="D17" i="23"/>
  <c r="D13" i="23"/>
  <c r="H6" i="23" s="1"/>
  <c r="D16" i="23"/>
  <c r="G31" i="23"/>
  <c r="D14" i="23"/>
  <c r="G31" i="22"/>
  <c r="D13" i="22"/>
  <c r="D16" i="22"/>
  <c r="G21" i="22"/>
  <c r="D14" i="22"/>
  <c r="D16" i="21"/>
  <c r="D17" i="21"/>
  <c r="G31" i="21"/>
  <c r="D13" i="21"/>
  <c r="G21" i="21"/>
  <c r="D14" i="21"/>
  <c r="C13" i="20"/>
  <c r="D13" i="14" s="1"/>
  <c r="C17" i="20"/>
  <c r="C16" i="20"/>
  <c r="F31" i="20"/>
  <c r="C14" i="20"/>
  <c r="F21" i="20"/>
  <c r="G9" i="20"/>
  <c r="O194" i="18"/>
  <c r="O153" i="18"/>
  <c r="O113" i="18"/>
  <c r="O78" i="18"/>
  <c r="O18" i="18"/>
  <c r="O36" i="18"/>
  <c r="O50" i="18"/>
  <c r="O68" i="18"/>
  <c r="O82" i="18"/>
  <c r="O100" i="18"/>
  <c r="O116" i="18"/>
  <c r="O130" i="18"/>
  <c r="O143" i="18"/>
  <c r="O158" i="18"/>
  <c r="O170" i="18"/>
  <c r="O185" i="18"/>
  <c r="O198" i="18"/>
  <c r="O214" i="18"/>
  <c r="O226" i="18"/>
  <c r="O241" i="18"/>
  <c r="O254" i="18"/>
  <c r="O269" i="18"/>
  <c r="O281" i="18"/>
  <c r="O296" i="18"/>
  <c r="O312" i="18"/>
  <c r="O325" i="18"/>
  <c r="O340" i="18"/>
  <c r="O352" i="18"/>
  <c r="O367" i="18"/>
  <c r="O380" i="18"/>
  <c r="O394" i="18"/>
  <c r="O408" i="18"/>
  <c r="O423" i="18"/>
  <c r="O436" i="18"/>
  <c r="O450" i="18"/>
  <c r="O463" i="18"/>
  <c r="O478" i="18"/>
  <c r="O490" i="18"/>
  <c r="O504" i="18"/>
  <c r="O516" i="18"/>
  <c r="O527" i="18"/>
  <c r="O539" i="18"/>
  <c r="O549" i="18"/>
  <c r="O559" i="18"/>
  <c r="O569" i="18"/>
  <c r="O581" i="18"/>
  <c r="O591" i="18"/>
  <c r="O409" i="18"/>
  <c r="O517" i="18"/>
  <c r="O540" i="18"/>
  <c r="O560" i="18"/>
  <c r="O572" i="18"/>
  <c r="O592" i="18"/>
  <c r="O177" i="18"/>
  <c r="O232" i="18"/>
  <c r="O260" i="18"/>
  <c r="O288" i="18"/>
  <c r="O316" i="18"/>
  <c r="O343" i="18"/>
  <c r="O386" i="18"/>
  <c r="O426" i="18"/>
  <c r="O470" i="18"/>
  <c r="O508" i="18"/>
  <c r="O542" i="18"/>
  <c r="O584" i="18"/>
  <c r="O26" i="18"/>
  <c r="O60" i="18"/>
  <c r="O92" i="18"/>
  <c r="O122" i="18"/>
  <c r="O150" i="18"/>
  <c r="O178" i="18"/>
  <c r="O206" i="18"/>
  <c r="O233" i="18"/>
  <c r="O262" i="18"/>
  <c r="O289" i="18"/>
  <c r="O317" i="18"/>
  <c r="O360" i="18"/>
  <c r="O388" i="18"/>
  <c r="O415" i="18"/>
  <c r="O458" i="18"/>
  <c r="O486" i="18"/>
  <c r="O521" i="18"/>
  <c r="O544" i="18"/>
  <c r="O575" i="18"/>
  <c r="O10" i="18"/>
  <c r="O5" i="18"/>
  <c r="O20" i="18"/>
  <c r="O37" i="18"/>
  <c r="O52" i="18"/>
  <c r="O69" i="18"/>
  <c r="O84" i="18"/>
  <c r="O102" i="18"/>
  <c r="O117" i="18"/>
  <c r="O132" i="18"/>
  <c r="O144" i="18"/>
  <c r="O159" i="18"/>
  <c r="O172" i="18"/>
  <c r="O186" i="18"/>
  <c r="O202" i="18"/>
  <c r="O215" i="18"/>
  <c r="O230" i="18"/>
  <c r="O242" i="18"/>
  <c r="O257" i="18"/>
  <c r="O270" i="18"/>
  <c r="O285" i="18"/>
  <c r="O298" i="18"/>
  <c r="O313" i="18"/>
  <c r="O326" i="18"/>
  <c r="O341" i="18"/>
  <c r="O353" i="18"/>
  <c r="O368" i="18"/>
  <c r="O381" i="18"/>
  <c r="O397" i="18"/>
  <c r="O424" i="18"/>
  <c r="O437" i="18"/>
  <c r="O452" i="18"/>
  <c r="O464" i="18"/>
  <c r="O479" i="18"/>
  <c r="O494" i="18"/>
  <c r="O505" i="18"/>
  <c r="O528" i="18"/>
  <c r="O550" i="18"/>
  <c r="O582" i="18"/>
  <c r="O7" i="18"/>
  <c r="O25" i="18"/>
  <c r="O39" i="18"/>
  <c r="O57" i="18"/>
  <c r="O73" i="18"/>
  <c r="O90" i="18"/>
  <c r="O105" i="18"/>
  <c r="O121" i="18"/>
  <c r="O134" i="18"/>
  <c r="O149" i="18"/>
  <c r="O161" i="18"/>
  <c r="O190" i="18"/>
  <c r="O205" i="18"/>
  <c r="O217" i="18"/>
  <c r="O245" i="18"/>
  <c r="O276" i="18"/>
  <c r="O303" i="18"/>
  <c r="O330" i="18"/>
  <c r="O372" i="18"/>
  <c r="O399" i="18"/>
  <c r="O414" i="18"/>
  <c r="O441" i="18"/>
  <c r="O482" i="18"/>
  <c r="O519" i="18"/>
  <c r="O564" i="18"/>
  <c r="O28" i="18"/>
  <c r="O6" i="18"/>
  <c r="O21" i="18"/>
  <c r="O38" i="18"/>
  <c r="O53" i="18"/>
  <c r="O70" i="18"/>
  <c r="O89" i="18"/>
  <c r="O103" i="18"/>
  <c r="O120" i="18"/>
  <c r="O133" i="18"/>
  <c r="O148" i="18"/>
  <c r="O160" i="18"/>
  <c r="O175" i="18"/>
  <c r="O189" i="18"/>
  <c r="O204" i="18"/>
  <c r="O216" i="18"/>
  <c r="O231" i="18"/>
  <c r="O244" i="18"/>
  <c r="O258" i="18"/>
  <c r="O271" i="18"/>
  <c r="O287" i="18"/>
  <c r="O300" i="18"/>
  <c r="O314" i="18"/>
  <c r="O327" i="18"/>
  <c r="O342" i="18"/>
  <c r="O354" i="18"/>
  <c r="O369" i="18"/>
  <c r="O385" i="18"/>
  <c r="O398" i="18"/>
  <c r="O413" i="18"/>
  <c r="O425" i="18"/>
  <c r="O440" i="18"/>
  <c r="O453" i="18"/>
  <c r="O468" i="18"/>
  <c r="O481" i="18"/>
  <c r="O495" i="18"/>
  <c r="O506" i="18"/>
  <c r="O518" i="18"/>
  <c r="O530" i="18"/>
  <c r="O541" i="18"/>
  <c r="O551" i="18"/>
  <c r="O563" i="18"/>
  <c r="O573" i="18"/>
  <c r="O583" i="18"/>
  <c r="O593" i="18"/>
  <c r="O358" i="18"/>
  <c r="O454" i="18"/>
  <c r="O496" i="18"/>
  <c r="O532" i="18"/>
  <c r="O553" i="18"/>
  <c r="O574" i="18"/>
  <c r="O4" i="18"/>
  <c r="O9" i="18"/>
  <c r="O41" i="18"/>
  <c r="O74" i="18"/>
  <c r="O106" i="18"/>
  <c r="O135" i="18"/>
  <c r="O166" i="18"/>
  <c r="O193" i="18"/>
  <c r="O221" i="18"/>
  <c r="O248" i="18"/>
  <c r="O277" i="18"/>
  <c r="O304" i="18"/>
  <c r="O332" i="18"/>
  <c r="O344" i="18"/>
  <c r="O373" i="18"/>
  <c r="O400" i="18"/>
  <c r="O428" i="18"/>
  <c r="O442" i="18"/>
  <c r="O471" i="18"/>
  <c r="O497" i="18"/>
  <c r="O509" i="18"/>
  <c r="O533" i="18"/>
  <c r="O555" i="18"/>
  <c r="O565" i="18"/>
  <c r="O585" i="18"/>
  <c r="O446" i="18"/>
  <c r="O295" i="18"/>
  <c r="O184" i="18"/>
  <c r="O111" i="18"/>
  <c r="O63" i="18"/>
  <c r="O576" i="18"/>
  <c r="O547" i="18"/>
  <c r="O514" i="18"/>
  <c r="O487" i="18"/>
  <c r="O406" i="18"/>
  <c r="O376" i="18"/>
  <c r="O335" i="18"/>
  <c r="O263" i="18"/>
  <c r="O223" i="18"/>
  <c r="O152" i="18"/>
  <c r="O17" i="18"/>
  <c r="O568" i="18"/>
  <c r="O545" i="18"/>
  <c r="O512" i="18"/>
  <c r="O477" i="18"/>
  <c r="O445" i="18"/>
  <c r="O405" i="18"/>
  <c r="O364" i="18"/>
  <c r="O333" i="18"/>
  <c r="O294" i="18"/>
  <c r="O253" i="18"/>
  <c r="O222" i="18"/>
  <c r="O181" i="18"/>
  <c r="O142" i="18"/>
  <c r="O110" i="18"/>
  <c r="O62" i="18"/>
  <c r="O14" i="18"/>
  <c r="F5" i="18"/>
  <c r="G5" i="18" s="1"/>
  <c r="O8" i="18"/>
  <c r="O16" i="18"/>
  <c r="O24" i="18"/>
  <c r="O32" i="18"/>
  <c r="O40" i="18"/>
  <c r="O48" i="18"/>
  <c r="O56" i="18"/>
  <c r="O64" i="18"/>
  <c r="O72" i="18"/>
  <c r="O80" i="18"/>
  <c r="O88" i="18"/>
  <c r="O96" i="18"/>
  <c r="O104" i="18"/>
  <c r="O112" i="18"/>
  <c r="O11" i="18"/>
  <c r="O19" i="18"/>
  <c r="O27" i="18"/>
  <c r="O35" i="18"/>
  <c r="O43" i="18"/>
  <c r="O51" i="18"/>
  <c r="O59" i="18"/>
  <c r="O67" i="18"/>
  <c r="O75" i="18"/>
  <c r="O83" i="18"/>
  <c r="O91" i="18"/>
  <c r="O99" i="18"/>
  <c r="O107" i="18"/>
  <c r="O115" i="18"/>
  <c r="O123" i="18"/>
  <c r="O131" i="18"/>
  <c r="O139" i="18"/>
  <c r="O147" i="18"/>
  <c r="O155" i="18"/>
  <c r="O163" i="18"/>
  <c r="O171" i="18"/>
  <c r="O179" i="18"/>
  <c r="O187" i="18"/>
  <c r="O195" i="18"/>
  <c r="O203" i="18"/>
  <c r="O211" i="18"/>
  <c r="O219" i="18"/>
  <c r="O227" i="18"/>
  <c r="O235" i="18"/>
  <c r="O243" i="18"/>
  <c r="O251" i="18"/>
  <c r="O259" i="18"/>
  <c r="O267" i="18"/>
  <c r="O275" i="18"/>
  <c r="O283" i="18"/>
  <c r="O291" i="18"/>
  <c r="O299" i="18"/>
  <c r="O307" i="18"/>
  <c r="O315" i="18"/>
  <c r="O323" i="18"/>
  <c r="O331" i="18"/>
  <c r="O339" i="18"/>
  <c r="O347" i="18"/>
  <c r="O355" i="18"/>
  <c r="O363" i="18"/>
  <c r="O371" i="18"/>
  <c r="O379" i="18"/>
  <c r="O387" i="18"/>
  <c r="O395" i="18"/>
  <c r="O403" i="18"/>
  <c r="O411" i="18"/>
  <c r="O419" i="18"/>
  <c r="O427" i="18"/>
  <c r="O435" i="18"/>
  <c r="O443" i="18"/>
  <c r="O451" i="18"/>
  <c r="O459" i="18"/>
  <c r="O467" i="18"/>
  <c r="O475" i="18"/>
  <c r="O483" i="18"/>
  <c r="O491" i="18"/>
  <c r="O499" i="18"/>
  <c r="O507" i="18"/>
  <c r="O515" i="18"/>
  <c r="O523" i="18"/>
  <c r="O531" i="18"/>
  <c r="O12" i="18"/>
  <c r="O22" i="18"/>
  <c r="O33" i="18"/>
  <c r="O44" i="18"/>
  <c r="O54" i="18"/>
  <c r="O65" i="18"/>
  <c r="O76" i="18"/>
  <c r="O86" i="18"/>
  <c r="O97" i="18"/>
  <c r="O108" i="18"/>
  <c r="O118" i="18"/>
  <c r="O127" i="18"/>
  <c r="O136" i="18"/>
  <c r="O145" i="18"/>
  <c r="O154" i="18"/>
  <c r="O164" i="18"/>
  <c r="O173" i="18"/>
  <c r="O182" i="18"/>
  <c r="O191" i="18"/>
  <c r="O200" i="18"/>
  <c r="O209" i="18"/>
  <c r="O218" i="18"/>
  <c r="O228" i="18"/>
  <c r="O237" i="18"/>
  <c r="O246" i="18"/>
  <c r="O255" i="18"/>
  <c r="O264" i="18"/>
  <c r="O273" i="18"/>
  <c r="O282" i="18"/>
  <c r="O292" i="18"/>
  <c r="O301" i="18"/>
  <c r="O310" i="18"/>
  <c r="O319" i="18"/>
  <c r="O328" i="18"/>
  <c r="O337" i="18"/>
  <c r="O346" i="18"/>
  <c r="O356" i="18"/>
  <c r="O365" i="18"/>
  <c r="O374" i="18"/>
  <c r="O383" i="18"/>
  <c r="O392" i="18"/>
  <c r="O401" i="18"/>
  <c r="O410" i="18"/>
  <c r="O420" i="18"/>
  <c r="O429" i="18"/>
  <c r="O438" i="18"/>
  <c r="O447" i="18"/>
  <c r="O456" i="18"/>
  <c r="O465" i="18"/>
  <c r="O474" i="18"/>
  <c r="O484" i="18"/>
  <c r="O493" i="18"/>
  <c r="O502" i="18"/>
  <c r="O511" i="18"/>
  <c r="O520" i="18"/>
  <c r="O529" i="18"/>
  <c r="O538" i="18"/>
  <c r="O546" i="18"/>
  <c r="O554" i="18"/>
  <c r="O562" i="18"/>
  <c r="O570" i="18"/>
  <c r="O578" i="18"/>
  <c r="O586" i="18"/>
  <c r="O594" i="18"/>
  <c r="O119" i="18"/>
  <c r="O293" i="18"/>
  <c r="O320" i="18"/>
  <c r="O338" i="18"/>
  <c r="O348" i="18"/>
  <c r="O366" i="18"/>
  <c r="O375" i="18"/>
  <c r="O393" i="18"/>
  <c r="O412" i="18"/>
  <c r="O421" i="18"/>
  <c r="O439" i="18"/>
  <c r="O457" i="18"/>
  <c r="O466" i="18"/>
  <c r="O485" i="18"/>
  <c r="O13" i="18"/>
  <c r="O23" i="18"/>
  <c r="O34" i="18"/>
  <c r="O45" i="18"/>
  <c r="O55" i="18"/>
  <c r="O66" i="18"/>
  <c r="O77" i="18"/>
  <c r="O87" i="18"/>
  <c r="O98" i="18"/>
  <c r="O109" i="18"/>
  <c r="O128" i="18"/>
  <c r="O137" i="18"/>
  <c r="O146" i="18"/>
  <c r="O156" i="18"/>
  <c r="O165" i="18"/>
  <c r="O174" i="18"/>
  <c r="O183" i="18"/>
  <c r="O192" i="18"/>
  <c r="O201" i="18"/>
  <c r="O210" i="18"/>
  <c r="O220" i="18"/>
  <c r="O229" i="18"/>
  <c r="O238" i="18"/>
  <c r="O247" i="18"/>
  <c r="O256" i="18"/>
  <c r="O265" i="18"/>
  <c r="O274" i="18"/>
  <c r="O284" i="18"/>
  <c r="O302" i="18"/>
  <c r="O311" i="18"/>
  <c r="O329" i="18"/>
  <c r="O357" i="18"/>
  <c r="O384" i="18"/>
  <c r="O402" i="18"/>
  <c r="O430" i="18"/>
  <c r="O448" i="18"/>
  <c r="O476" i="18"/>
  <c r="O589" i="18"/>
  <c r="O580" i="18"/>
  <c r="O571" i="18"/>
  <c r="O561" i="18"/>
  <c r="O552" i="18"/>
  <c r="O543" i="18"/>
  <c r="O534" i="18"/>
  <c r="O524" i="18"/>
  <c r="O513" i="18"/>
  <c r="O503" i="18"/>
  <c r="O492" i="18"/>
  <c r="O480" i="18"/>
  <c r="O469" i="18"/>
  <c r="O455" i="18"/>
  <c r="O444" i="18"/>
  <c r="O432" i="18"/>
  <c r="O418" i="18"/>
  <c r="O407" i="18"/>
  <c r="O396" i="18"/>
  <c r="O382" i="18"/>
  <c r="O370" i="18"/>
  <c r="O359" i="18"/>
  <c r="O345" i="18"/>
  <c r="O334" i="18"/>
  <c r="O322" i="18"/>
  <c r="O309" i="18"/>
  <c r="O297" i="18"/>
  <c r="O286" i="18"/>
  <c r="O272" i="18"/>
  <c r="O261" i="18"/>
  <c r="O249" i="18"/>
  <c r="O236" i="18"/>
  <c r="O224" i="18"/>
  <c r="O213" i="18"/>
  <c r="O199" i="18"/>
  <c r="O188" i="18"/>
  <c r="O176" i="18"/>
  <c r="O162" i="18"/>
  <c r="O151" i="18"/>
  <c r="O140" i="18"/>
  <c r="O126" i="18"/>
  <c r="O114" i="18"/>
  <c r="O101" i="18"/>
  <c r="O85" i="18"/>
  <c r="O71" i="18"/>
  <c r="O58" i="18"/>
  <c r="O42" i="18"/>
  <c r="O29" i="18"/>
  <c r="O15" i="18"/>
  <c r="F4" i="18"/>
  <c r="G4" i="18" s="1"/>
  <c r="F10" i="18"/>
  <c r="G10" i="18" s="1"/>
  <c r="F9" i="18"/>
  <c r="G9" i="18" s="1"/>
  <c r="F8" i="18"/>
  <c r="G8" i="18" s="1"/>
  <c r="F7" i="18"/>
  <c r="G7" i="18" s="1"/>
  <c r="F6" i="18"/>
  <c r="G6" i="18" s="1"/>
  <c r="F4" i="17"/>
  <c r="G4" i="17" s="1"/>
  <c r="F10" i="17"/>
  <c r="G10" i="17" s="1"/>
  <c r="F9" i="17"/>
  <c r="G9" i="17" s="1"/>
  <c r="F8" i="17"/>
  <c r="G8" i="17" s="1"/>
  <c r="F7" i="17"/>
  <c r="G7" i="17" s="1"/>
  <c r="F6" i="17"/>
  <c r="G6" i="17" s="1"/>
  <c r="N724" i="15"/>
  <c r="M724" i="15"/>
  <c r="O108" i="15" s="1"/>
  <c r="E11" i="15"/>
  <c r="N66" i="13"/>
  <c r="M66" i="13"/>
  <c r="F4" i="13" s="1"/>
  <c r="G4" i="13" s="1"/>
  <c r="E11" i="13"/>
  <c r="G6" i="20" l="1"/>
  <c r="G5" i="20"/>
  <c r="G8" i="20"/>
  <c r="G10" i="20"/>
  <c r="G7" i="20"/>
  <c r="G4" i="16"/>
  <c r="O669" i="15"/>
  <c r="O608" i="15"/>
  <c r="O534" i="15"/>
  <c r="O455" i="15"/>
  <c r="O345" i="15"/>
  <c r="O196" i="15"/>
  <c r="O25" i="15"/>
  <c r="O624" i="15"/>
  <c r="O477" i="15"/>
  <c r="O236" i="15"/>
  <c r="O68" i="15"/>
  <c r="O682" i="15"/>
  <c r="O551" i="15"/>
  <c r="O472" i="15"/>
  <c r="O375" i="15"/>
  <c r="O712" i="15"/>
  <c r="O654" i="15"/>
  <c r="O592" i="15"/>
  <c r="O514" i="15"/>
  <c r="O436" i="15"/>
  <c r="O311" i="15"/>
  <c r="O153" i="15"/>
  <c r="O683" i="15"/>
  <c r="O553" i="15"/>
  <c r="O378" i="15"/>
  <c r="O623" i="15"/>
  <c r="O60" i="15"/>
  <c r="O607" i="15"/>
  <c r="O710" i="15"/>
  <c r="O652" i="15"/>
  <c r="O590" i="15"/>
  <c r="O513" i="15"/>
  <c r="O434" i="15"/>
  <c r="O303" i="15"/>
  <c r="O148" i="15"/>
  <c r="O698" i="15"/>
  <c r="O639" i="15"/>
  <c r="O573" i="15"/>
  <c r="O496" i="15"/>
  <c r="O410" i="15"/>
  <c r="O276" i="15"/>
  <c r="O31" i="15"/>
  <c r="O74" i="15"/>
  <c r="O119" i="15"/>
  <c r="O159" i="15"/>
  <c r="O202" i="15"/>
  <c r="O247" i="15"/>
  <c r="O281" i="15"/>
  <c r="O314" i="15"/>
  <c r="O346" i="15"/>
  <c r="O380" i="15"/>
  <c r="O415" i="15"/>
  <c r="O440" i="15"/>
  <c r="O460" i="15"/>
  <c r="O478" i="15"/>
  <c r="O497" i="15"/>
  <c r="O517" i="15"/>
  <c r="O536" i="15"/>
  <c r="O556" i="15"/>
  <c r="O574" i="15"/>
  <c r="O595" i="15"/>
  <c r="O612" i="15"/>
  <c r="O627" i="15"/>
  <c r="O642" i="15"/>
  <c r="O655" i="15"/>
  <c r="O670" i="15"/>
  <c r="O685" i="15"/>
  <c r="O700" i="15"/>
  <c r="O715" i="15"/>
  <c r="O39" i="15"/>
  <c r="O79" i="15"/>
  <c r="O122" i="15"/>
  <c r="O167" i="15"/>
  <c r="O207" i="15"/>
  <c r="O250" i="15"/>
  <c r="O282" i="15"/>
  <c r="O316" i="15"/>
  <c r="O351" i="15"/>
  <c r="O388" i="15"/>
  <c r="O422" i="15"/>
  <c r="O441" i="15"/>
  <c r="O461" i="15"/>
  <c r="O480" i="15"/>
  <c r="O500" i="15"/>
  <c r="O519" i="15"/>
  <c r="O537" i="15"/>
  <c r="O559" i="15"/>
  <c r="O578" i="15"/>
  <c r="O597" i="15"/>
  <c r="O614" i="15"/>
  <c r="O628" i="15"/>
  <c r="O643" i="15"/>
  <c r="O658" i="15"/>
  <c r="O672" i="15"/>
  <c r="O687" i="15"/>
  <c r="O701" i="15"/>
  <c r="O716" i="15"/>
  <c r="F4" i="15"/>
  <c r="G4" i="15" s="1"/>
  <c r="O44" i="15"/>
  <c r="O89" i="15"/>
  <c r="O132" i="15"/>
  <c r="O172" i="15"/>
  <c r="O217" i="15"/>
  <c r="O260" i="15"/>
  <c r="O295" i="15"/>
  <c r="O327" i="15"/>
  <c r="O361" i="15"/>
  <c r="O394" i="15"/>
  <c r="O426" i="15"/>
  <c r="O446" i="15"/>
  <c r="O464" i="15"/>
  <c r="O486" i="15"/>
  <c r="O505" i="15"/>
  <c r="O525" i="15"/>
  <c r="O544" i="15"/>
  <c r="O562" i="15"/>
  <c r="O582" i="15"/>
  <c r="O600" i="15"/>
  <c r="O618" i="15"/>
  <c r="O632" i="15"/>
  <c r="O661" i="15"/>
  <c r="O676" i="15"/>
  <c r="O691" i="15"/>
  <c r="O706" i="15"/>
  <c r="O719" i="15"/>
  <c r="O20" i="15"/>
  <c r="O41" i="15"/>
  <c r="O84" i="15"/>
  <c r="O124" i="15"/>
  <c r="O169" i="15"/>
  <c r="O212" i="15"/>
  <c r="O252" i="15"/>
  <c r="O287" i="15"/>
  <c r="O324" i="15"/>
  <c r="O359" i="15"/>
  <c r="O391" i="15"/>
  <c r="O423" i="15"/>
  <c r="O444" i="15"/>
  <c r="O463" i="15"/>
  <c r="O482" i="15"/>
  <c r="O501" i="15"/>
  <c r="O522" i="15"/>
  <c r="O542" i="15"/>
  <c r="O561" i="15"/>
  <c r="O581" i="15"/>
  <c r="O598" i="15"/>
  <c r="O615" i="15"/>
  <c r="O630" i="15"/>
  <c r="O645" i="15"/>
  <c r="O660" i="15"/>
  <c r="O674" i="15"/>
  <c r="O688" i="15"/>
  <c r="O703" i="15"/>
  <c r="O718" i="15"/>
  <c r="O646" i="15"/>
  <c r="O10" i="15"/>
  <c r="O55" i="15"/>
  <c r="O95" i="15"/>
  <c r="O138" i="15"/>
  <c r="O183" i="15"/>
  <c r="O223" i="15"/>
  <c r="O263" i="15"/>
  <c r="O297" i="15"/>
  <c r="O330" i="15"/>
  <c r="O364" i="15"/>
  <c r="O399" i="15"/>
  <c r="O428" i="15"/>
  <c r="O449" i="15"/>
  <c r="O469" i="15"/>
  <c r="O488" i="15"/>
  <c r="O508" i="15"/>
  <c r="O526" i="15"/>
  <c r="O545" i="15"/>
  <c r="O565" i="15"/>
  <c r="O586" i="15"/>
  <c r="O604" i="15"/>
  <c r="O619" i="15"/>
  <c r="O634" i="15"/>
  <c r="O648" i="15"/>
  <c r="O663" i="15"/>
  <c r="O678" i="15"/>
  <c r="O692" i="15"/>
  <c r="O707" i="15"/>
  <c r="O722" i="15"/>
  <c r="O15" i="15"/>
  <c r="O58" i="15"/>
  <c r="O103" i="15"/>
  <c r="O143" i="15"/>
  <c r="O186" i="15"/>
  <c r="O231" i="15"/>
  <c r="O266" i="15"/>
  <c r="O300" i="15"/>
  <c r="O335" i="15"/>
  <c r="O367" i="15"/>
  <c r="O404" i="15"/>
  <c r="O432" i="15"/>
  <c r="O452" i="15"/>
  <c r="O471" i="15"/>
  <c r="O489" i="15"/>
  <c r="O509" i="15"/>
  <c r="O528" i="15"/>
  <c r="O550" i="15"/>
  <c r="O569" i="15"/>
  <c r="O588" i="15"/>
  <c r="O605" i="15"/>
  <c r="O621" i="15"/>
  <c r="O636" i="15"/>
  <c r="O651" i="15"/>
  <c r="O664" i="15"/>
  <c r="O679" i="15"/>
  <c r="O694" i="15"/>
  <c r="O709" i="15"/>
  <c r="O233" i="15"/>
  <c r="O667" i="15"/>
  <c r="O533" i="15"/>
  <c r="O453" i="15"/>
  <c r="O340" i="15"/>
  <c r="O188" i="15"/>
  <c r="O696" i="15"/>
  <c r="O637" i="15"/>
  <c r="O570" i="15"/>
  <c r="O492" i="15"/>
  <c r="O409" i="15"/>
  <c r="O271" i="15"/>
  <c r="O105" i="15"/>
  <c r="O11" i="13"/>
  <c r="O43" i="13"/>
  <c r="O51" i="13"/>
  <c r="O35" i="13"/>
  <c r="O27" i="13"/>
  <c r="O59" i="13"/>
  <c r="O19" i="13"/>
  <c r="F8" i="13"/>
  <c r="G8" i="13" s="1"/>
  <c r="O61" i="13"/>
  <c r="O53" i="13"/>
  <c r="O45" i="13"/>
  <c r="O37" i="13"/>
  <c r="O29" i="13"/>
  <c r="O21" i="13"/>
  <c r="O13" i="13"/>
  <c r="O5" i="13"/>
  <c r="F10" i="13"/>
  <c r="G10" i="13" s="1"/>
  <c r="O60" i="13"/>
  <c r="O52" i="13"/>
  <c r="O44" i="13"/>
  <c r="O36" i="13"/>
  <c r="O28" i="13"/>
  <c r="O20" i="13"/>
  <c r="O12" i="13"/>
  <c r="F9" i="13"/>
  <c r="G9" i="13" s="1"/>
  <c r="O4" i="13"/>
  <c r="O50" i="13"/>
  <c r="O42" i="13"/>
  <c r="O34" i="13"/>
  <c r="O26" i="13"/>
  <c r="O18" i="13"/>
  <c r="O10" i="13"/>
  <c r="F7" i="13"/>
  <c r="G7" i="13" s="1"/>
  <c r="O65" i="13"/>
  <c r="O57" i="13"/>
  <c r="O49" i="13"/>
  <c r="O41" i="13"/>
  <c r="O33" i="13"/>
  <c r="O25" i="13"/>
  <c r="O17" i="13"/>
  <c r="O9" i="13"/>
  <c r="F6" i="13"/>
  <c r="G6" i="13" s="1"/>
  <c r="O58" i="13"/>
  <c r="O32" i="13"/>
  <c r="F5" i="13"/>
  <c r="G5" i="13" s="1"/>
  <c r="O63" i="13"/>
  <c r="O55" i="13"/>
  <c r="O47" i="13"/>
  <c r="O39" i="13"/>
  <c r="O31" i="13"/>
  <c r="O23" i="13"/>
  <c r="O15" i="13"/>
  <c r="O7" i="13"/>
  <c r="O64" i="13"/>
  <c r="O56" i="13"/>
  <c r="O48" i="13"/>
  <c r="O40" i="13"/>
  <c r="O24" i="13"/>
  <c r="O16" i="13"/>
  <c r="O8" i="13"/>
  <c r="O62" i="13"/>
  <c r="O54" i="13"/>
  <c r="O46" i="13"/>
  <c r="O38" i="13"/>
  <c r="O30" i="13"/>
  <c r="O22" i="13"/>
  <c r="O14" i="13"/>
  <c r="O6" i="13"/>
  <c r="O5" i="15"/>
  <c r="O13" i="15"/>
  <c r="O21" i="15"/>
  <c r="O29" i="15"/>
  <c r="O37" i="15"/>
  <c r="O45" i="15"/>
  <c r="O53" i="15"/>
  <c r="O61" i="15"/>
  <c r="O69" i="15"/>
  <c r="O77" i="15"/>
  <c r="O85" i="15"/>
  <c r="O93" i="15"/>
  <c r="O101" i="15"/>
  <c r="O109" i="15"/>
  <c r="O117" i="15"/>
  <c r="O125" i="15"/>
  <c r="O133" i="15"/>
  <c r="O141" i="15"/>
  <c r="O149" i="15"/>
  <c r="O157" i="15"/>
  <c r="O165" i="15"/>
  <c r="O173" i="15"/>
  <c r="O181" i="15"/>
  <c r="O189" i="15"/>
  <c r="O197" i="15"/>
  <c r="O205" i="15"/>
  <c r="O213" i="15"/>
  <c r="O221" i="15"/>
  <c r="O229" i="15"/>
  <c r="O237" i="15"/>
  <c r="O245" i="15"/>
  <c r="O253" i="15"/>
  <c r="O261" i="15"/>
  <c r="O269" i="15"/>
  <c r="O277" i="15"/>
  <c r="O285" i="15"/>
  <c r="O293" i="15"/>
  <c r="O301" i="15"/>
  <c r="O309" i="15"/>
  <c r="O317" i="15"/>
  <c r="O325" i="15"/>
  <c r="O333" i="15"/>
  <c r="O341" i="15"/>
  <c r="O349" i="15"/>
  <c r="O357" i="15"/>
  <c r="O365" i="15"/>
  <c r="O373" i="15"/>
  <c r="O381" i="15"/>
  <c r="O389" i="15"/>
  <c r="O397" i="15"/>
  <c r="O405" i="15"/>
  <c r="O413" i="15"/>
  <c r="O421" i="15"/>
  <c r="F5" i="15"/>
  <c r="G5" i="15" s="1"/>
  <c r="O6" i="15"/>
  <c r="O14" i="15"/>
  <c r="O22" i="15"/>
  <c r="O30" i="15"/>
  <c r="O38" i="15"/>
  <c r="O46" i="15"/>
  <c r="O54" i="15"/>
  <c r="O62" i="15"/>
  <c r="O70" i="15"/>
  <c r="O78" i="15"/>
  <c r="O86" i="15"/>
  <c r="O94" i="15"/>
  <c r="O102" i="15"/>
  <c r="O110" i="15"/>
  <c r="O118" i="15"/>
  <c r="O126" i="15"/>
  <c r="O134" i="15"/>
  <c r="O142" i="15"/>
  <c r="O150" i="15"/>
  <c r="O158" i="15"/>
  <c r="O166" i="15"/>
  <c r="O174" i="15"/>
  <c r="O182" i="15"/>
  <c r="O190" i="15"/>
  <c r="O198" i="15"/>
  <c r="O206" i="15"/>
  <c r="O214" i="15"/>
  <c r="O222" i="15"/>
  <c r="O230" i="15"/>
  <c r="O238" i="15"/>
  <c r="O246" i="15"/>
  <c r="O254" i="15"/>
  <c r="O262" i="15"/>
  <c r="O270" i="15"/>
  <c r="O278" i="15"/>
  <c r="O286" i="15"/>
  <c r="O294" i="15"/>
  <c r="O302" i="15"/>
  <c r="O310" i="15"/>
  <c r="O318" i="15"/>
  <c r="O326" i="15"/>
  <c r="O334" i="15"/>
  <c r="O342" i="15"/>
  <c r="O350" i="15"/>
  <c r="O358" i="15"/>
  <c r="O366" i="15"/>
  <c r="O374" i="15"/>
  <c r="O382" i="15"/>
  <c r="O390" i="15"/>
  <c r="O398" i="15"/>
  <c r="O406" i="15"/>
  <c r="O414" i="15"/>
  <c r="F7" i="15"/>
  <c r="G7" i="15" s="1"/>
  <c r="O8" i="15"/>
  <c r="O16" i="15"/>
  <c r="O24" i="15"/>
  <c r="O32" i="15"/>
  <c r="O40" i="15"/>
  <c r="O48" i="15"/>
  <c r="O56" i="15"/>
  <c r="O64" i="15"/>
  <c r="O72" i="15"/>
  <c r="O80" i="15"/>
  <c r="O88" i="15"/>
  <c r="O96" i="15"/>
  <c r="O104" i="15"/>
  <c r="O112" i="15"/>
  <c r="O120" i="15"/>
  <c r="O128" i="15"/>
  <c r="O136" i="15"/>
  <c r="O144" i="15"/>
  <c r="O152" i="15"/>
  <c r="O160" i="15"/>
  <c r="O168" i="15"/>
  <c r="O176" i="15"/>
  <c r="O184" i="15"/>
  <c r="O192" i="15"/>
  <c r="O200" i="15"/>
  <c r="O208" i="15"/>
  <c r="O216" i="15"/>
  <c r="O224" i="15"/>
  <c r="O232" i="15"/>
  <c r="O240" i="15"/>
  <c r="O248" i="15"/>
  <c r="O256" i="15"/>
  <c r="O264" i="15"/>
  <c r="O272" i="15"/>
  <c r="O280" i="15"/>
  <c r="O288" i="15"/>
  <c r="O296" i="15"/>
  <c r="O304" i="15"/>
  <c r="O312" i="15"/>
  <c r="O320" i="15"/>
  <c r="O328" i="15"/>
  <c r="O336" i="15"/>
  <c r="O344" i="15"/>
  <c r="O352" i="15"/>
  <c r="O360" i="15"/>
  <c r="O368" i="15"/>
  <c r="O376" i="15"/>
  <c r="O384" i="15"/>
  <c r="O392" i="15"/>
  <c r="O400" i="15"/>
  <c r="O408" i="15"/>
  <c r="O416" i="15"/>
  <c r="O424" i="15"/>
  <c r="F10" i="15"/>
  <c r="G10" i="15" s="1"/>
  <c r="O11" i="15"/>
  <c r="O19" i="15"/>
  <c r="O27" i="15"/>
  <c r="O35" i="15"/>
  <c r="O43" i="15"/>
  <c r="O51" i="15"/>
  <c r="O59" i="15"/>
  <c r="O67" i="15"/>
  <c r="O75" i="15"/>
  <c r="O83" i="15"/>
  <c r="O91" i="15"/>
  <c r="O99" i="15"/>
  <c r="O107" i="15"/>
  <c r="O115" i="15"/>
  <c r="O123" i="15"/>
  <c r="O131" i="15"/>
  <c r="O139" i="15"/>
  <c r="O147" i="15"/>
  <c r="O155" i="15"/>
  <c r="O163" i="15"/>
  <c r="O171" i="15"/>
  <c r="O179" i="15"/>
  <c r="O187" i="15"/>
  <c r="O195" i="15"/>
  <c r="O203" i="15"/>
  <c r="O211" i="15"/>
  <c r="O219" i="15"/>
  <c r="O227" i="15"/>
  <c r="O235" i="15"/>
  <c r="O243" i="15"/>
  <c r="O251" i="15"/>
  <c r="O259" i="15"/>
  <c r="O267" i="15"/>
  <c r="O275" i="15"/>
  <c r="O283" i="15"/>
  <c r="O291" i="15"/>
  <c r="O299" i="15"/>
  <c r="O307" i="15"/>
  <c r="O315" i="15"/>
  <c r="O323" i="15"/>
  <c r="O331" i="15"/>
  <c r="O339" i="15"/>
  <c r="O347" i="15"/>
  <c r="O355" i="15"/>
  <c r="O363" i="15"/>
  <c r="O371" i="15"/>
  <c r="O379" i="15"/>
  <c r="O387" i="15"/>
  <c r="O395" i="15"/>
  <c r="O403" i="15"/>
  <c r="O411" i="15"/>
  <c r="O419" i="15"/>
  <c r="O427" i="15"/>
  <c r="O435" i="15"/>
  <c r="O443" i="15"/>
  <c r="O451" i="15"/>
  <c r="O459" i="15"/>
  <c r="O467" i="15"/>
  <c r="O475" i="15"/>
  <c r="O483" i="15"/>
  <c r="O491" i="15"/>
  <c r="O499" i="15"/>
  <c r="O507" i="15"/>
  <c r="O515" i="15"/>
  <c r="O523" i="15"/>
  <c r="O531" i="15"/>
  <c r="O539" i="15"/>
  <c r="O547" i="15"/>
  <c r="O555" i="15"/>
  <c r="O563" i="15"/>
  <c r="O571" i="15"/>
  <c r="O579" i="15"/>
  <c r="O587" i="15"/>
  <c r="F8" i="15"/>
  <c r="G8" i="15" s="1"/>
  <c r="O17" i="15"/>
  <c r="O33" i="15"/>
  <c r="O49" i="15"/>
  <c r="O65" i="15"/>
  <c r="O81" i="15"/>
  <c r="O97" i="15"/>
  <c r="O113" i="15"/>
  <c r="O129" i="15"/>
  <c r="O145" i="15"/>
  <c r="O161" i="15"/>
  <c r="O177" i="15"/>
  <c r="O193" i="15"/>
  <c r="O209" i="15"/>
  <c r="O225" i="15"/>
  <c r="O241" i="15"/>
  <c r="O257" i="15"/>
  <c r="O273" i="15"/>
  <c r="O289" i="15"/>
  <c r="O305" i="15"/>
  <c r="O321" i="15"/>
  <c r="O337" i="15"/>
  <c r="O353" i="15"/>
  <c r="O369" i="15"/>
  <c r="O385" i="15"/>
  <c r="O401" i="15"/>
  <c r="O417" i="15"/>
  <c r="O429" i="15"/>
  <c r="O438" i="15"/>
  <c r="O447" i="15"/>
  <c r="O456" i="15"/>
  <c r="O465" i="15"/>
  <c r="O474" i="15"/>
  <c r="O484" i="15"/>
  <c r="O493" i="15"/>
  <c r="O502" i="15"/>
  <c r="O511" i="15"/>
  <c r="O520" i="15"/>
  <c r="O529" i="15"/>
  <c r="O538" i="15"/>
  <c r="O548" i="15"/>
  <c r="O557" i="15"/>
  <c r="O566" i="15"/>
  <c r="O575" i="15"/>
  <c r="O584" i="15"/>
  <c r="O593" i="15"/>
  <c r="O601" i="15"/>
  <c r="O609" i="15"/>
  <c r="O617" i="15"/>
  <c r="O625" i="15"/>
  <c r="O633" i="15"/>
  <c r="O641" i="15"/>
  <c r="O649" i="15"/>
  <c r="O657" i="15"/>
  <c r="O665" i="15"/>
  <c r="O673" i="15"/>
  <c r="O681" i="15"/>
  <c r="O689" i="15"/>
  <c r="O697" i="15"/>
  <c r="O705" i="15"/>
  <c r="O713" i="15"/>
  <c r="O721" i="15"/>
  <c r="O210" i="15"/>
  <c r="O354" i="15"/>
  <c r="O386" i="15"/>
  <c r="O418" i="15"/>
  <c r="O430" i="15"/>
  <c r="O439" i="15"/>
  <c r="O457" i="15"/>
  <c r="O466" i="15"/>
  <c r="O476" i="15"/>
  <c r="O494" i="15"/>
  <c r="O503" i="15"/>
  <c r="O521" i="15"/>
  <c r="O530" i="15"/>
  <c r="O549" i="15"/>
  <c r="O558" i="15"/>
  <c r="O576" i="15"/>
  <c r="O585" i="15"/>
  <c r="O602" i="15"/>
  <c r="O610" i="15"/>
  <c r="F9" i="15"/>
  <c r="G9" i="15" s="1"/>
  <c r="O18" i="15"/>
  <c r="O34" i="15"/>
  <c r="O50" i="15"/>
  <c r="O66" i="15"/>
  <c r="O82" i="15"/>
  <c r="O98" i="15"/>
  <c r="O114" i="15"/>
  <c r="O130" i="15"/>
  <c r="O146" i="15"/>
  <c r="O162" i="15"/>
  <c r="O178" i="15"/>
  <c r="O194" i="15"/>
  <c r="O226" i="15"/>
  <c r="O242" i="15"/>
  <c r="O258" i="15"/>
  <c r="O274" i="15"/>
  <c r="O290" i="15"/>
  <c r="O306" i="15"/>
  <c r="O322" i="15"/>
  <c r="O338" i="15"/>
  <c r="O370" i="15"/>
  <c r="O402" i="15"/>
  <c r="O448" i="15"/>
  <c r="O485" i="15"/>
  <c r="O512" i="15"/>
  <c r="O540" i="15"/>
  <c r="O567" i="15"/>
  <c r="O594" i="15"/>
  <c r="O717" i="15"/>
  <c r="O708" i="15"/>
  <c r="O699" i="15"/>
  <c r="O690" i="15"/>
  <c r="O680" i="15"/>
  <c r="O671" i="15"/>
  <c r="O662" i="15"/>
  <c r="O653" i="15"/>
  <c r="O644" i="15"/>
  <c r="O635" i="15"/>
  <c r="O626" i="15"/>
  <c r="O616" i="15"/>
  <c r="O606" i="15"/>
  <c r="O596" i="15"/>
  <c r="O583" i="15"/>
  <c r="O572" i="15"/>
  <c r="O560" i="15"/>
  <c r="O546" i="15"/>
  <c r="O535" i="15"/>
  <c r="O524" i="15"/>
  <c r="O510" i="15"/>
  <c r="O498" i="15"/>
  <c r="O487" i="15"/>
  <c r="O473" i="15"/>
  <c r="O462" i="15"/>
  <c r="O450" i="15"/>
  <c r="O437" i="15"/>
  <c r="O425" i="15"/>
  <c r="O407" i="15"/>
  <c r="O383" i="15"/>
  <c r="O362" i="15"/>
  <c r="O343" i="15"/>
  <c r="O319" i="15"/>
  <c r="O298" i="15"/>
  <c r="O279" i="15"/>
  <c r="O255" i="15"/>
  <c r="O234" i="15"/>
  <c r="O215" i="15"/>
  <c r="O191" i="15"/>
  <c r="O170" i="15"/>
  <c r="O151" i="15"/>
  <c r="O127" i="15"/>
  <c r="O106" i="15"/>
  <c r="O87" i="15"/>
  <c r="O63" i="15"/>
  <c r="O42" i="15"/>
  <c r="O23" i="15"/>
  <c r="F6" i="15"/>
  <c r="G6" i="15" s="1"/>
  <c r="O723" i="15"/>
  <c r="O714" i="15"/>
  <c r="O704" i="15"/>
  <c r="O695" i="15"/>
  <c r="O686" i="15"/>
  <c r="O677" i="15"/>
  <c r="O668" i="15"/>
  <c r="O659" i="15"/>
  <c r="O650" i="15"/>
  <c r="O640" i="15"/>
  <c r="O631" i="15"/>
  <c r="O622" i="15"/>
  <c r="O613" i="15"/>
  <c r="O603" i="15"/>
  <c r="O591" i="15"/>
  <c r="O580" i="15"/>
  <c r="O568" i="15"/>
  <c r="O554" i="15"/>
  <c r="O543" i="15"/>
  <c r="O532" i="15"/>
  <c r="O518" i="15"/>
  <c r="O506" i="15"/>
  <c r="O495" i="15"/>
  <c r="O481" i="15"/>
  <c r="O470" i="15"/>
  <c r="O458" i="15"/>
  <c r="O445" i="15"/>
  <c r="O433" i="15"/>
  <c r="O420" i="15"/>
  <c r="O396" i="15"/>
  <c r="O377" i="15"/>
  <c r="O356" i="15"/>
  <c r="O332" i="15"/>
  <c r="O313" i="15"/>
  <c r="O292" i="15"/>
  <c r="O268" i="15"/>
  <c r="O249" i="15"/>
  <c r="O228" i="15"/>
  <c r="O204" i="15"/>
  <c r="O185" i="15"/>
  <c r="O164" i="15"/>
  <c r="O140" i="15"/>
  <c r="O121" i="15"/>
  <c r="O100" i="15"/>
  <c r="O76" i="15"/>
  <c r="O57" i="15"/>
  <c r="O36" i="15"/>
  <c r="O12" i="15"/>
  <c r="O720" i="15"/>
  <c r="O711" i="15"/>
  <c r="O702" i="15"/>
  <c r="O693" i="15"/>
  <c r="O684" i="15"/>
  <c r="O675" i="15"/>
  <c r="O666" i="15"/>
  <c r="O656" i="15"/>
  <c r="O647" i="15"/>
  <c r="O638" i="15"/>
  <c r="O629" i="15"/>
  <c r="O620" i="15"/>
  <c r="O611" i="15"/>
  <c r="O599" i="15"/>
  <c r="O589" i="15"/>
  <c r="O577" i="15"/>
  <c r="O564" i="15"/>
  <c r="O552" i="15"/>
  <c r="O541" i="15"/>
  <c r="O527" i="15"/>
  <c r="O516" i="15"/>
  <c r="O504" i="15"/>
  <c r="O490" i="15"/>
  <c r="O479" i="15"/>
  <c r="O468" i="15"/>
  <c r="O454" i="15"/>
  <c r="O442" i="15"/>
  <c r="O431" i="15"/>
  <c r="O412" i="15"/>
  <c r="O393" i="15"/>
  <c r="O372" i="15"/>
  <c r="O348" i="15"/>
  <c r="O329" i="15"/>
  <c r="O308" i="15"/>
  <c r="O284" i="15"/>
  <c r="O265" i="15"/>
  <c r="O244" i="15"/>
  <c r="O220" i="15"/>
  <c r="O201" i="15"/>
  <c r="O180" i="15"/>
  <c r="O156" i="15"/>
  <c r="O137" i="15"/>
  <c r="O116" i="15"/>
  <c r="O92" i="15"/>
  <c r="O73" i="15"/>
  <c r="O52" i="15"/>
  <c r="O28" i="15"/>
  <c r="O9" i="15"/>
  <c r="O239" i="15"/>
  <c r="O218" i="15"/>
  <c r="O199" i="15"/>
  <c r="O175" i="15"/>
  <c r="O154" i="15"/>
  <c r="O135" i="15"/>
  <c r="O111" i="15"/>
  <c r="O90" i="15"/>
  <c r="O71" i="15"/>
  <c r="O47" i="15"/>
  <c r="O26" i="15"/>
  <c r="O7" i="15"/>
  <c r="D13" i="16"/>
  <c r="H7" i="16" s="1"/>
  <c r="D17" i="16"/>
  <c r="G21" i="16"/>
  <c r="D13" i="19"/>
  <c r="H5" i="19" s="1"/>
  <c r="D16" i="19"/>
  <c r="G21" i="19"/>
  <c r="G22" i="19" s="1"/>
  <c r="G23" i="19" s="1"/>
  <c r="G24" i="19" s="1"/>
  <c r="G25" i="19" s="1"/>
  <c r="G26" i="19" s="1"/>
  <c r="G27" i="19" s="1"/>
  <c r="G28" i="19" s="1"/>
  <c r="G29" i="19" s="1"/>
  <c r="G30" i="19" s="1"/>
  <c r="D14" i="19"/>
  <c r="G31" i="19"/>
  <c r="D17" i="19"/>
  <c r="G4" i="20"/>
  <c r="H4" i="21"/>
  <c r="D14" i="14"/>
  <c r="H4" i="22"/>
  <c r="D15" i="14"/>
  <c r="H10" i="22"/>
  <c r="G22" i="22"/>
  <c r="G23" i="22" s="1"/>
  <c r="G24" i="22" s="1"/>
  <c r="G25" i="22" s="1"/>
  <c r="G26" i="22" s="1"/>
  <c r="G27" i="22" s="1"/>
  <c r="G28" i="22" s="1"/>
  <c r="G29" i="22" s="1"/>
  <c r="G30" i="22" s="1"/>
  <c r="H5" i="23"/>
  <c r="H8" i="23"/>
  <c r="D16" i="14"/>
  <c r="G22" i="23"/>
  <c r="G23" i="23" s="1"/>
  <c r="G24" i="23" s="1"/>
  <c r="G25" i="23" s="1"/>
  <c r="G26" i="23" s="1"/>
  <c r="G27" i="23" s="1"/>
  <c r="G28" i="23" s="1"/>
  <c r="G29" i="23" s="1"/>
  <c r="G30" i="23" s="1"/>
  <c r="H10" i="23"/>
  <c r="H9" i="23"/>
  <c r="H4" i="23"/>
  <c r="H7" i="23"/>
  <c r="H8" i="22"/>
  <c r="H5" i="22"/>
  <c r="H7" i="22"/>
  <c r="H9" i="22"/>
  <c r="H6" i="22"/>
  <c r="H6" i="21"/>
  <c r="G22" i="21"/>
  <c r="G23" i="21" s="1"/>
  <c r="G24" i="21" s="1"/>
  <c r="G25" i="21" s="1"/>
  <c r="G26" i="21" s="1"/>
  <c r="G27" i="21" s="1"/>
  <c r="G28" i="21" s="1"/>
  <c r="G29" i="21" s="1"/>
  <c r="G30" i="21" s="1"/>
  <c r="H10" i="21"/>
  <c r="H5" i="21"/>
  <c r="H8" i="21"/>
  <c r="H7" i="21"/>
  <c r="H9" i="21"/>
  <c r="F22" i="20"/>
  <c r="F23" i="20" s="1"/>
  <c r="F24" i="20" s="1"/>
  <c r="F25" i="20" s="1"/>
  <c r="F26" i="20" s="1"/>
  <c r="F27" i="20" s="1"/>
  <c r="F28" i="20" s="1"/>
  <c r="F29" i="20" s="1"/>
  <c r="F30" i="20" s="1"/>
  <c r="D17" i="18"/>
  <c r="D16" i="18"/>
  <c r="G21" i="18"/>
  <c r="G31" i="18"/>
  <c r="D13" i="18"/>
  <c r="D11" i="14" s="1"/>
  <c r="D14" i="18"/>
  <c r="D13" i="17"/>
  <c r="H8" i="17" s="1"/>
  <c r="G31" i="17"/>
  <c r="D16" i="17"/>
  <c r="D17" i="17"/>
  <c r="G21" i="17"/>
  <c r="D14" i="17"/>
  <c r="H9" i="17"/>
  <c r="O4" i="15"/>
  <c r="N50" i="12"/>
  <c r="M50" i="12"/>
  <c r="F5" i="12" s="1"/>
  <c r="G5" i="12" s="1"/>
  <c r="E11" i="12"/>
  <c r="M62" i="10"/>
  <c r="F5" i="10" s="1"/>
  <c r="G5" i="10" s="1"/>
  <c r="N62" i="10"/>
  <c r="E11" i="11"/>
  <c r="J10" i="11"/>
  <c r="I10" i="11"/>
  <c r="K10" i="11" s="1"/>
  <c r="L10" i="11" s="1"/>
  <c r="J9" i="11"/>
  <c r="I9" i="11"/>
  <c r="K9" i="11" s="1"/>
  <c r="L9" i="11" s="1"/>
  <c r="K8" i="11"/>
  <c r="L8" i="11" s="1"/>
  <c r="J8" i="11"/>
  <c r="I8" i="11"/>
  <c r="J7" i="11"/>
  <c r="I7" i="11"/>
  <c r="J6" i="11"/>
  <c r="I6" i="11"/>
  <c r="J5" i="11"/>
  <c r="I5" i="11"/>
  <c r="J4" i="11"/>
  <c r="I4" i="11"/>
  <c r="K4" i="11" s="1"/>
  <c r="L4" i="11" s="1"/>
  <c r="E11" i="10"/>
  <c r="E11" i="6"/>
  <c r="C15" i="20" l="1"/>
  <c r="H9" i="19"/>
  <c r="H4" i="19"/>
  <c r="H6" i="19"/>
  <c r="H10" i="19"/>
  <c r="H7" i="19"/>
  <c r="H7" i="17"/>
  <c r="H6" i="17"/>
  <c r="H4" i="17"/>
  <c r="H10" i="17"/>
  <c r="D16" i="16"/>
  <c r="G31" i="16"/>
  <c r="G22" i="16" s="1"/>
  <c r="D14" i="16"/>
  <c r="H9" i="16"/>
  <c r="H10" i="16"/>
  <c r="O46" i="12"/>
  <c r="O5" i="12"/>
  <c r="O48" i="12"/>
  <c r="O9" i="12"/>
  <c r="O19" i="12"/>
  <c r="O28" i="12"/>
  <c r="O37" i="12"/>
  <c r="O14" i="10"/>
  <c r="O39" i="10"/>
  <c r="O9" i="10"/>
  <c r="O43" i="10"/>
  <c r="F10" i="10"/>
  <c r="G10" i="10" s="1"/>
  <c r="F9" i="10"/>
  <c r="G9" i="10" s="1"/>
  <c r="K7" i="11"/>
  <c r="L7" i="11" s="1"/>
  <c r="K5" i="11"/>
  <c r="L5" i="11" s="1"/>
  <c r="K6" i="11"/>
  <c r="L6" i="11" s="1"/>
  <c r="O4" i="10"/>
  <c r="O32" i="10"/>
  <c r="O58" i="10"/>
  <c r="O6" i="10"/>
  <c r="O38" i="10"/>
  <c r="F4" i="10"/>
  <c r="G4" i="10" s="1"/>
  <c r="O17" i="10"/>
  <c r="O46" i="10"/>
  <c r="F8" i="10"/>
  <c r="G8" i="10" s="1"/>
  <c r="O29" i="10"/>
  <c r="O54" i="10"/>
  <c r="F6" i="10"/>
  <c r="G6" i="10" s="1"/>
  <c r="O20" i="10"/>
  <c r="O50" i="10"/>
  <c r="F7" i="10"/>
  <c r="G7" i="10" s="1"/>
  <c r="O30" i="10"/>
  <c r="O56" i="10"/>
  <c r="O4" i="12"/>
  <c r="O36" i="12"/>
  <c r="O14" i="12"/>
  <c r="O47" i="12"/>
  <c r="O21" i="12"/>
  <c r="O26" i="12"/>
  <c r="D17" i="13"/>
  <c r="D13" i="13"/>
  <c r="H4" i="13" s="1"/>
  <c r="D14" i="13"/>
  <c r="G31" i="13"/>
  <c r="D16" i="13"/>
  <c r="G21" i="13"/>
  <c r="G22" i="13" s="1"/>
  <c r="G23" i="13" s="1"/>
  <c r="G24" i="13" s="1"/>
  <c r="G25" i="13" s="1"/>
  <c r="G26" i="13" s="1"/>
  <c r="G27" i="13" s="1"/>
  <c r="G28" i="13" s="1"/>
  <c r="G29" i="13" s="1"/>
  <c r="G30" i="13" s="1"/>
  <c r="D16" i="15"/>
  <c r="D13" i="15"/>
  <c r="D8" i="14" s="1"/>
  <c r="D17" i="15"/>
  <c r="G21" i="15"/>
  <c r="H4" i="16"/>
  <c r="D9" i="14"/>
  <c r="H8" i="16"/>
  <c r="H5" i="16"/>
  <c r="H6" i="16"/>
  <c r="H5" i="17"/>
  <c r="D15" i="17" s="1"/>
  <c r="D10" i="14"/>
  <c r="H8" i="19"/>
  <c r="D15" i="19" s="1"/>
  <c r="D12" i="14"/>
  <c r="H21" i="22" a="1"/>
  <c r="H24" i="22" s="1"/>
  <c r="I24" i="22" s="1"/>
  <c r="D15" i="22"/>
  <c r="H21" i="23" a="1"/>
  <c r="H30" i="23" s="1"/>
  <c r="I30" i="23" s="1"/>
  <c r="D15" i="23"/>
  <c r="H31" i="23"/>
  <c r="I31" i="23" s="1"/>
  <c r="H21" i="23"/>
  <c r="I21" i="23" s="1"/>
  <c r="J21" i="23" s="1"/>
  <c r="H24" i="23"/>
  <c r="I24" i="23" s="1"/>
  <c r="H26" i="22"/>
  <c r="I26" i="22" s="1"/>
  <c r="H21" i="22"/>
  <c r="I21" i="22" s="1"/>
  <c r="J21" i="22" s="1"/>
  <c r="H27" i="22"/>
  <c r="I27" i="22" s="1"/>
  <c r="D15" i="21"/>
  <c r="H21" i="21" a="1"/>
  <c r="H25" i="21" s="1"/>
  <c r="I25" i="21" s="1"/>
  <c r="G21" i="20" a="1"/>
  <c r="G26" i="20" s="1"/>
  <c r="H26" i="20" s="1"/>
  <c r="H21" i="19" a="1"/>
  <c r="H4" i="18"/>
  <c r="H10" i="18"/>
  <c r="H7" i="18"/>
  <c r="H8" i="18"/>
  <c r="G22" i="18"/>
  <c r="G23" i="18" s="1"/>
  <c r="G24" i="18" s="1"/>
  <c r="G25" i="18" s="1"/>
  <c r="G26" i="18" s="1"/>
  <c r="G27" i="18" s="1"/>
  <c r="G28" i="18" s="1"/>
  <c r="G29" i="18" s="1"/>
  <c r="G30" i="18" s="1"/>
  <c r="H9" i="18"/>
  <c r="H5" i="18"/>
  <c r="H6" i="18"/>
  <c r="G22" i="17"/>
  <c r="G23" i="17" s="1"/>
  <c r="G24" i="17" s="1"/>
  <c r="G25" i="17" s="1"/>
  <c r="G26" i="17" s="1"/>
  <c r="G27" i="17" s="1"/>
  <c r="G28" i="17" s="1"/>
  <c r="G29" i="17" s="1"/>
  <c r="G30" i="17" s="1"/>
  <c r="G31" i="15"/>
  <c r="G22" i="15" s="1"/>
  <c r="G23" i="15" s="1"/>
  <c r="G24" i="15" s="1"/>
  <c r="G25" i="15" s="1"/>
  <c r="G26" i="15" s="1"/>
  <c r="G27" i="15" s="1"/>
  <c r="G28" i="15" s="1"/>
  <c r="G29" i="15" s="1"/>
  <c r="G30" i="15" s="1"/>
  <c r="D14" i="15"/>
  <c r="H8" i="13"/>
  <c r="H6" i="13"/>
  <c r="H9" i="13"/>
  <c r="F4" i="12"/>
  <c r="G4" i="12" s="1"/>
  <c r="F8" i="12"/>
  <c r="G8" i="12" s="1"/>
  <c r="F10" i="12"/>
  <c r="G10" i="12" s="1"/>
  <c r="F9" i="12"/>
  <c r="G9" i="12" s="1"/>
  <c r="F7" i="12"/>
  <c r="G7" i="12" s="1"/>
  <c r="F6" i="12"/>
  <c r="G6" i="12" s="1"/>
  <c r="D17" i="11"/>
  <c r="D14" i="11"/>
  <c r="D13" i="11"/>
  <c r="M8" i="11" s="1"/>
  <c r="F24" i="11"/>
  <c r="D16" i="11"/>
  <c r="F14" i="11"/>
  <c r="J23" i="9"/>
  <c r="J24" i="9"/>
  <c r="J22" i="9"/>
  <c r="J17" i="9"/>
  <c r="J18" i="9"/>
  <c r="J16" i="9"/>
  <c r="J8" i="9"/>
  <c r="J7" i="9"/>
  <c r="H23" i="23" l="1"/>
  <c r="I23" i="23" s="1"/>
  <c r="H22" i="23"/>
  <c r="I22" i="23" s="1"/>
  <c r="H29" i="23"/>
  <c r="I29" i="23" s="1"/>
  <c r="H28" i="23"/>
  <c r="I28" i="23" s="1"/>
  <c r="H27" i="23"/>
  <c r="I27" i="23" s="1"/>
  <c r="H26" i="23"/>
  <c r="I26" i="23" s="1"/>
  <c r="H25" i="23"/>
  <c r="I25" i="23" s="1"/>
  <c r="H29" i="22"/>
  <c r="I29" i="22" s="1"/>
  <c r="H22" i="22"/>
  <c r="I22" i="22" s="1"/>
  <c r="H30" i="22"/>
  <c r="I30" i="22" s="1"/>
  <c r="H25" i="22"/>
  <c r="I25" i="22" s="1"/>
  <c r="H23" i="22"/>
  <c r="I23" i="22" s="1"/>
  <c r="H31" i="22"/>
  <c r="I31" i="22" s="1"/>
  <c r="H28" i="22"/>
  <c r="I28" i="22" s="1"/>
  <c r="H21" i="17" a="1"/>
  <c r="H24" i="17" s="1"/>
  <c r="I24" i="17" s="1"/>
  <c r="G23" i="16"/>
  <c r="G24" i="16" s="1"/>
  <c r="G25" i="16" s="1"/>
  <c r="G26" i="16" s="1"/>
  <c r="G27" i="16" s="1"/>
  <c r="G28" i="16" s="1"/>
  <c r="G29" i="16" s="1"/>
  <c r="G30" i="16" s="1"/>
  <c r="H21" i="16" a="1"/>
  <c r="H23" i="16" s="1"/>
  <c r="I23" i="16" s="1"/>
  <c r="D15" i="16"/>
  <c r="H9" i="15"/>
  <c r="H5" i="15"/>
  <c r="H7" i="15"/>
  <c r="H8" i="15"/>
  <c r="H10" i="15"/>
  <c r="H10" i="13"/>
  <c r="M7" i="11"/>
  <c r="D14" i="10"/>
  <c r="H5" i="13"/>
  <c r="D7" i="14"/>
  <c r="H7" i="13"/>
  <c r="D15" i="13" s="1"/>
  <c r="H4" i="15"/>
  <c r="H6" i="15"/>
  <c r="J22" i="23"/>
  <c r="J23" i="23" s="1"/>
  <c r="J24" i="23" s="1"/>
  <c r="J25" i="23" s="1"/>
  <c r="J26" i="23" s="1"/>
  <c r="J27" i="23" s="1"/>
  <c r="J28" i="23" s="1"/>
  <c r="J29" i="23" s="1"/>
  <c r="J30" i="23" s="1"/>
  <c r="J31" i="23" s="1"/>
  <c r="J22" i="22"/>
  <c r="H21" i="21"/>
  <c r="I21" i="21" s="1"/>
  <c r="J21" i="21" s="1"/>
  <c r="H29" i="21"/>
  <c r="I29" i="21" s="1"/>
  <c r="H22" i="21"/>
  <c r="I22" i="21" s="1"/>
  <c r="H30" i="21"/>
  <c r="I30" i="21" s="1"/>
  <c r="H23" i="21"/>
  <c r="I23" i="21" s="1"/>
  <c r="H26" i="21"/>
  <c r="I26" i="21" s="1"/>
  <c r="H31" i="21"/>
  <c r="I31" i="21" s="1"/>
  <c r="H28" i="21"/>
  <c r="I28" i="21" s="1"/>
  <c r="H24" i="21"/>
  <c r="I24" i="21" s="1"/>
  <c r="H27" i="21"/>
  <c r="I27" i="21" s="1"/>
  <c r="G22" i="20"/>
  <c r="H22" i="20" s="1"/>
  <c r="G30" i="20"/>
  <c r="H30" i="20" s="1"/>
  <c r="G23" i="20"/>
  <c r="H23" i="20" s="1"/>
  <c r="G27" i="20"/>
  <c r="H27" i="20" s="1"/>
  <c r="G24" i="20"/>
  <c r="H24" i="20" s="1"/>
  <c r="G29" i="20"/>
  <c r="H29" i="20" s="1"/>
  <c r="G31" i="20"/>
  <c r="H31" i="20" s="1"/>
  <c r="G28" i="20"/>
  <c r="H28" i="20" s="1"/>
  <c r="G25" i="20"/>
  <c r="H25" i="20" s="1"/>
  <c r="G21" i="20"/>
  <c r="H21" i="20" s="1"/>
  <c r="I21" i="20" s="1"/>
  <c r="I22" i="20" s="1"/>
  <c r="H26" i="19"/>
  <c r="I26" i="19" s="1"/>
  <c r="H24" i="19"/>
  <c r="I24" i="19" s="1"/>
  <c r="H25" i="19"/>
  <c r="I25" i="19" s="1"/>
  <c r="H30" i="19"/>
  <c r="I30" i="19" s="1"/>
  <c r="H29" i="19"/>
  <c r="I29" i="19" s="1"/>
  <c r="H31" i="19"/>
  <c r="I31" i="19" s="1"/>
  <c r="H23" i="19"/>
  <c r="I23" i="19" s="1"/>
  <c r="H22" i="19"/>
  <c r="I22" i="19" s="1"/>
  <c r="H21" i="19"/>
  <c r="I21" i="19" s="1"/>
  <c r="J21" i="19" s="1"/>
  <c r="H28" i="19"/>
  <c r="I28" i="19" s="1"/>
  <c r="H27" i="19"/>
  <c r="I27" i="19" s="1"/>
  <c r="D15" i="18"/>
  <c r="H21" i="18" a="1"/>
  <c r="H31" i="18" s="1"/>
  <c r="I31" i="18" s="1"/>
  <c r="H26" i="17"/>
  <c r="I26" i="17" s="1"/>
  <c r="H23" i="17"/>
  <c r="I23" i="17" s="1"/>
  <c r="H31" i="17"/>
  <c r="I31" i="17" s="1"/>
  <c r="H29" i="17"/>
  <c r="I29" i="17" s="1"/>
  <c r="H25" i="16"/>
  <c r="I25" i="16" s="1"/>
  <c r="H24" i="16"/>
  <c r="I24" i="16" s="1"/>
  <c r="H31" i="16"/>
  <c r="I31" i="16" s="1"/>
  <c r="D15" i="15"/>
  <c r="H21" i="15" a="1"/>
  <c r="H21" i="13" a="1"/>
  <c r="D16" i="12"/>
  <c r="D14" i="12"/>
  <c r="G31" i="12"/>
  <c r="D13" i="12"/>
  <c r="H6" i="12" s="1"/>
  <c r="D17" i="12"/>
  <c r="G21" i="12"/>
  <c r="G22" i="12" s="1"/>
  <c r="G23" i="12" s="1"/>
  <c r="G24" i="12" s="1"/>
  <c r="G25" i="12" s="1"/>
  <c r="G26" i="12" s="1"/>
  <c r="G27" i="12" s="1"/>
  <c r="G28" i="12" s="1"/>
  <c r="G29" i="12" s="1"/>
  <c r="G30" i="12" s="1"/>
  <c r="G31" i="10"/>
  <c r="D13" i="10"/>
  <c r="D16" i="10"/>
  <c r="G21" i="10"/>
  <c r="D17" i="10"/>
  <c r="M4" i="11"/>
  <c r="D15" i="11" s="1"/>
  <c r="M10" i="11"/>
  <c r="M6" i="11"/>
  <c r="M9" i="11"/>
  <c r="F15" i="11"/>
  <c r="F16" i="11" s="1"/>
  <c r="F17" i="11" s="1"/>
  <c r="F18" i="11" s="1"/>
  <c r="F19" i="11" s="1"/>
  <c r="F20" i="11" s="1"/>
  <c r="F21" i="11" s="1"/>
  <c r="F22" i="11" s="1"/>
  <c r="F23" i="11" s="1"/>
  <c r="G14" i="11" a="1"/>
  <c r="M5" i="11"/>
  <c r="J10" i="9"/>
  <c r="J15" i="9"/>
  <c r="J21" i="9"/>
  <c r="I21" i="9"/>
  <c r="H21" i="9"/>
  <c r="G21" i="9"/>
  <c r="G22" i="9" s="1"/>
  <c r="F21" i="9"/>
  <c r="E21" i="9"/>
  <c r="E24" i="9" s="1"/>
  <c r="D21" i="9"/>
  <c r="C21" i="9"/>
  <c r="D24" i="9"/>
  <c r="F24" i="9"/>
  <c r="H24" i="9"/>
  <c r="I24" i="9"/>
  <c r="C24" i="9"/>
  <c r="D23" i="9"/>
  <c r="E23" i="9"/>
  <c r="F23" i="9"/>
  <c r="H23" i="9"/>
  <c r="I23" i="9"/>
  <c r="D22" i="9"/>
  <c r="E22" i="9"/>
  <c r="F22" i="9"/>
  <c r="H22" i="9"/>
  <c r="I22" i="9"/>
  <c r="C22" i="9"/>
  <c r="C23" i="9"/>
  <c r="J4" i="9"/>
  <c r="H15" i="9"/>
  <c r="H16" i="9" s="1"/>
  <c r="I15" i="9"/>
  <c r="I16" i="9" s="1"/>
  <c r="G15" i="9"/>
  <c r="G16" i="9" s="1"/>
  <c r="E15" i="9"/>
  <c r="E18" i="9" s="1"/>
  <c r="F15" i="9"/>
  <c r="F17" i="9" s="1"/>
  <c r="D15" i="9"/>
  <c r="D18" i="9" s="1"/>
  <c r="C15" i="9"/>
  <c r="C16" i="9" s="1"/>
  <c r="D13" i="9"/>
  <c r="E13" i="9"/>
  <c r="F13" i="9"/>
  <c r="G13" i="9"/>
  <c r="H13" i="9"/>
  <c r="I13" i="9"/>
  <c r="C13" i="9"/>
  <c r="J5" i="9"/>
  <c r="J6" i="9"/>
  <c r="D12" i="9"/>
  <c r="E12" i="9"/>
  <c r="F12" i="9"/>
  <c r="G12" i="9"/>
  <c r="H12" i="9"/>
  <c r="I12" i="9"/>
  <c r="C12" i="9"/>
  <c r="D11" i="9"/>
  <c r="E11" i="9"/>
  <c r="F11" i="9"/>
  <c r="G11" i="9"/>
  <c r="H11" i="9"/>
  <c r="I11" i="9"/>
  <c r="C11" i="9"/>
  <c r="J23" i="22" l="1"/>
  <c r="J24" i="22" s="1"/>
  <c r="J25" i="22" s="1"/>
  <c r="J26" i="22" s="1"/>
  <c r="J27" i="22" s="1"/>
  <c r="J28" i="22" s="1"/>
  <c r="J29" i="22" s="1"/>
  <c r="J30" i="22" s="1"/>
  <c r="J31" i="22" s="1"/>
  <c r="H22" i="17"/>
  <c r="I22" i="17" s="1"/>
  <c r="H25" i="17"/>
  <c r="I25" i="17" s="1"/>
  <c r="H21" i="17"/>
  <c r="I21" i="17" s="1"/>
  <c r="J21" i="17" s="1"/>
  <c r="H30" i="17"/>
  <c r="I30" i="17" s="1"/>
  <c r="H28" i="17"/>
  <c r="I28" i="17" s="1"/>
  <c r="H27" i="17"/>
  <c r="I27" i="17" s="1"/>
  <c r="H27" i="16"/>
  <c r="I27" i="16" s="1"/>
  <c r="H22" i="16"/>
  <c r="I22" i="16" s="1"/>
  <c r="H30" i="16"/>
  <c r="I30" i="16" s="1"/>
  <c r="H26" i="16"/>
  <c r="I26" i="16" s="1"/>
  <c r="H28" i="16"/>
  <c r="I28" i="16" s="1"/>
  <c r="H21" i="16"/>
  <c r="I21" i="16" s="1"/>
  <c r="J21" i="16" s="1"/>
  <c r="J22" i="16" s="1"/>
  <c r="J23" i="16" s="1"/>
  <c r="J24" i="16" s="1"/>
  <c r="J25" i="16" s="1"/>
  <c r="J26" i="16" s="1"/>
  <c r="J27" i="16" s="1"/>
  <c r="J28" i="16" s="1"/>
  <c r="H29" i="16"/>
  <c r="I29" i="16" s="1"/>
  <c r="H9" i="10"/>
  <c r="D5" i="14"/>
  <c r="H5" i="12"/>
  <c r="D6" i="14"/>
  <c r="H9" i="12"/>
  <c r="J22" i="21"/>
  <c r="J23" i="21" s="1"/>
  <c r="J24" i="21" s="1"/>
  <c r="J25" i="21" s="1"/>
  <c r="J26" i="21" s="1"/>
  <c r="J27" i="21" s="1"/>
  <c r="J28" i="21" s="1"/>
  <c r="J29" i="21" s="1"/>
  <c r="J30" i="21" s="1"/>
  <c r="J31" i="21" s="1"/>
  <c r="I23" i="20"/>
  <c r="I24" i="20"/>
  <c r="I25" i="20" s="1"/>
  <c r="I26" i="20" s="1"/>
  <c r="I27" i="20" s="1"/>
  <c r="I28" i="20" s="1"/>
  <c r="I29" i="20" s="1"/>
  <c r="I30" i="20" s="1"/>
  <c r="I31" i="20" s="1"/>
  <c r="J22" i="19"/>
  <c r="J23" i="19" s="1"/>
  <c r="J24" i="19" s="1"/>
  <c r="J25" i="19" s="1"/>
  <c r="J26" i="19" s="1"/>
  <c r="J27" i="19" s="1"/>
  <c r="J28" i="19" s="1"/>
  <c r="J29" i="19" s="1"/>
  <c r="J30" i="19" s="1"/>
  <c r="J31" i="19" s="1"/>
  <c r="H28" i="18"/>
  <c r="I28" i="18" s="1"/>
  <c r="H29" i="18"/>
  <c r="I29" i="18" s="1"/>
  <c r="H22" i="18"/>
  <c r="I22" i="18" s="1"/>
  <c r="H24" i="18"/>
  <c r="I24" i="18" s="1"/>
  <c r="H27" i="18"/>
  <c r="I27" i="18" s="1"/>
  <c r="H25" i="18"/>
  <c r="I25" i="18" s="1"/>
  <c r="H21" i="18"/>
  <c r="I21" i="18" s="1"/>
  <c r="J21" i="18" s="1"/>
  <c r="H26" i="18"/>
  <c r="I26" i="18" s="1"/>
  <c r="H30" i="18"/>
  <c r="I30" i="18" s="1"/>
  <c r="H23" i="18"/>
  <c r="I23" i="18" s="1"/>
  <c r="J22" i="17"/>
  <c r="J23" i="17" s="1"/>
  <c r="J24" i="17" s="1"/>
  <c r="J25" i="17" s="1"/>
  <c r="J26" i="17" s="1"/>
  <c r="J27" i="17" s="1"/>
  <c r="J28" i="17" s="1"/>
  <c r="J29" i="17" s="1"/>
  <c r="J30" i="17" s="1"/>
  <c r="J31" i="17" s="1"/>
  <c r="H26" i="15"/>
  <c r="I26" i="15" s="1"/>
  <c r="H25" i="15"/>
  <c r="I25" i="15" s="1"/>
  <c r="H24" i="15"/>
  <c r="I24" i="15" s="1"/>
  <c r="H23" i="15"/>
  <c r="I23" i="15" s="1"/>
  <c r="H29" i="15"/>
  <c r="I29" i="15" s="1"/>
  <c r="H28" i="15"/>
  <c r="I28" i="15" s="1"/>
  <c r="H31" i="15"/>
  <c r="I31" i="15" s="1"/>
  <c r="H30" i="15"/>
  <c r="I30" i="15" s="1"/>
  <c r="H22" i="15"/>
  <c r="I22" i="15" s="1"/>
  <c r="H21" i="15"/>
  <c r="I21" i="15" s="1"/>
  <c r="J21" i="15" s="1"/>
  <c r="H27" i="15"/>
  <c r="I27" i="15" s="1"/>
  <c r="H26" i="13"/>
  <c r="I26" i="13" s="1"/>
  <c r="H25" i="13"/>
  <c r="I25" i="13" s="1"/>
  <c r="H24" i="13"/>
  <c r="I24" i="13" s="1"/>
  <c r="H31" i="13"/>
  <c r="I31" i="13" s="1"/>
  <c r="H23" i="13"/>
  <c r="I23" i="13" s="1"/>
  <c r="H29" i="13"/>
  <c r="I29" i="13" s="1"/>
  <c r="H21" i="13"/>
  <c r="I21" i="13" s="1"/>
  <c r="J21" i="13" s="1"/>
  <c r="H27" i="13"/>
  <c r="I27" i="13" s="1"/>
  <c r="H30" i="13"/>
  <c r="I30" i="13" s="1"/>
  <c r="H22" i="13"/>
  <c r="I22" i="13" s="1"/>
  <c r="H28" i="13"/>
  <c r="I28" i="13" s="1"/>
  <c r="H8" i="12"/>
  <c r="H7" i="12"/>
  <c r="H10" i="12"/>
  <c r="H4" i="12"/>
  <c r="D15" i="12" s="1"/>
  <c r="H21" i="12" a="1"/>
  <c r="G22" i="10"/>
  <c r="G23" i="10" s="1"/>
  <c r="G24" i="10" s="1"/>
  <c r="G25" i="10" s="1"/>
  <c r="G26" i="10" s="1"/>
  <c r="G27" i="10" s="1"/>
  <c r="G28" i="10" s="1"/>
  <c r="G29" i="10" s="1"/>
  <c r="G30" i="10" s="1"/>
  <c r="H10" i="10"/>
  <c r="H4" i="10"/>
  <c r="H5" i="10"/>
  <c r="H6" i="10"/>
  <c r="H8" i="10"/>
  <c r="H7" i="10"/>
  <c r="G19" i="11"/>
  <c r="H19" i="11" s="1"/>
  <c r="G18" i="11"/>
  <c r="H18" i="11" s="1"/>
  <c r="G17" i="11"/>
  <c r="H17" i="11" s="1"/>
  <c r="G24" i="11"/>
  <c r="H24" i="11" s="1"/>
  <c r="G16" i="11"/>
  <c r="H16" i="11" s="1"/>
  <c r="G15" i="11"/>
  <c r="H15" i="11" s="1"/>
  <c r="G14" i="11"/>
  <c r="H14" i="11" s="1"/>
  <c r="I14" i="11" s="1"/>
  <c r="I15" i="11" s="1"/>
  <c r="I16" i="11" s="1"/>
  <c r="I17" i="11" s="1"/>
  <c r="I18" i="11" s="1"/>
  <c r="I19" i="11" s="1"/>
  <c r="I20" i="11" s="1"/>
  <c r="I21" i="11" s="1"/>
  <c r="I22" i="11" s="1"/>
  <c r="I23" i="11" s="1"/>
  <c r="I24" i="11" s="1"/>
  <c r="G21" i="11"/>
  <c r="H21" i="11" s="1"/>
  <c r="G20" i="11"/>
  <c r="H20" i="11" s="1"/>
  <c r="G23" i="11"/>
  <c r="H23" i="11" s="1"/>
  <c r="G22" i="11"/>
  <c r="H22" i="11" s="1"/>
  <c r="G23" i="9"/>
  <c r="G24" i="9"/>
  <c r="F16" i="9"/>
  <c r="D16" i="9"/>
  <c r="C17" i="9"/>
  <c r="D17" i="9"/>
  <c r="C18" i="9"/>
  <c r="J11" i="9"/>
  <c r="F18" i="9"/>
  <c r="J12" i="9"/>
  <c r="J13" i="9"/>
  <c r="E17" i="9"/>
  <c r="E16" i="9"/>
  <c r="I18" i="9"/>
  <c r="I17" i="9"/>
  <c r="H18" i="9"/>
  <c r="H17" i="9"/>
  <c r="G18" i="9"/>
  <c r="G17" i="9"/>
  <c r="J29" i="16" l="1"/>
  <c r="J30" i="16" s="1"/>
  <c r="J31" i="16" s="1"/>
  <c r="H21" i="10" a="1"/>
  <c r="H25" i="10" s="1"/>
  <c r="I25" i="10" s="1"/>
  <c r="J22" i="13"/>
  <c r="J22" i="18"/>
  <c r="J23" i="18"/>
  <c r="J24" i="18" s="1"/>
  <c r="J25" i="18" s="1"/>
  <c r="J26" i="18" s="1"/>
  <c r="J27" i="18" s="1"/>
  <c r="J28" i="18" s="1"/>
  <c r="J29" i="18" s="1"/>
  <c r="J30" i="18" s="1"/>
  <c r="J31" i="18" s="1"/>
  <c r="J22" i="15"/>
  <c r="J23" i="15" s="1"/>
  <c r="J24" i="15" s="1"/>
  <c r="J25" i="15" s="1"/>
  <c r="J26" i="15" s="1"/>
  <c r="J27" i="15" s="1"/>
  <c r="J28" i="15" s="1"/>
  <c r="J29" i="15" s="1"/>
  <c r="J30" i="15" s="1"/>
  <c r="J31" i="15" s="1"/>
  <c r="J23" i="13"/>
  <c r="J24" i="13" s="1"/>
  <c r="J25" i="13" s="1"/>
  <c r="J26" i="13" s="1"/>
  <c r="J27" i="13" s="1"/>
  <c r="J28" i="13" s="1"/>
  <c r="J29" i="13" s="1"/>
  <c r="J30" i="13" s="1"/>
  <c r="J31" i="13" s="1"/>
  <c r="H31" i="12"/>
  <c r="I31" i="12" s="1"/>
  <c r="H23" i="12"/>
  <c r="I23" i="12" s="1"/>
  <c r="H30" i="12"/>
  <c r="I30" i="12" s="1"/>
  <c r="H22" i="12"/>
  <c r="I22" i="12" s="1"/>
  <c r="H29" i="12"/>
  <c r="I29" i="12" s="1"/>
  <c r="H21" i="12"/>
  <c r="I21" i="12" s="1"/>
  <c r="J21" i="12" s="1"/>
  <c r="H28" i="12"/>
  <c r="I28" i="12" s="1"/>
  <c r="H27" i="12"/>
  <c r="I27" i="12" s="1"/>
  <c r="H26" i="12"/>
  <c r="I26" i="12" s="1"/>
  <c r="H25" i="12"/>
  <c r="I25" i="12" s="1"/>
  <c r="H24" i="12"/>
  <c r="I24" i="12" s="1"/>
  <c r="D15" i="10"/>
  <c r="H28" i="10" l="1"/>
  <c r="I28" i="10" s="1"/>
  <c r="H22" i="10"/>
  <c r="I22" i="10" s="1"/>
  <c r="H30" i="10"/>
  <c r="I30" i="10" s="1"/>
  <c r="H21" i="10"/>
  <c r="I21" i="10" s="1"/>
  <c r="J21" i="10" s="1"/>
  <c r="H29" i="10"/>
  <c r="I29" i="10" s="1"/>
  <c r="H24" i="10"/>
  <c r="I24" i="10" s="1"/>
  <c r="H23" i="10"/>
  <c r="I23" i="10" s="1"/>
  <c r="H26" i="10"/>
  <c r="I26" i="10" s="1"/>
  <c r="H31" i="10"/>
  <c r="I31" i="10" s="1"/>
  <c r="H27" i="10"/>
  <c r="I27" i="10" s="1"/>
  <c r="J22" i="12"/>
  <c r="J23" i="12" s="1"/>
  <c r="J24" i="12" s="1"/>
  <c r="J25" i="12" s="1"/>
  <c r="J26" i="12" s="1"/>
  <c r="J27" i="12" s="1"/>
  <c r="J28" i="12" s="1"/>
  <c r="J29" i="12" s="1"/>
  <c r="J30" i="12" s="1"/>
  <c r="J31" i="12" s="1"/>
  <c r="J22" i="10"/>
  <c r="J23" i="10" l="1"/>
  <c r="J24" i="10" s="1"/>
  <c r="J25" i="10" s="1"/>
  <c r="J26" i="10" s="1"/>
  <c r="J27" i="10" s="1"/>
  <c r="J28" i="10" s="1"/>
  <c r="J29" i="10" s="1"/>
  <c r="J30" i="10" s="1"/>
  <c r="J31" i="10" s="1"/>
  <c r="N320" i="6"/>
  <c r="M320" i="6"/>
  <c r="O207" i="6" s="1"/>
  <c r="O4" i="6" l="1"/>
  <c r="O84" i="6"/>
  <c r="F7" i="6"/>
  <c r="G7" i="6" s="1"/>
  <c r="F10" i="6"/>
  <c r="G10" i="6" s="1"/>
  <c r="F8" i="6"/>
  <c r="G8" i="6" s="1"/>
  <c r="F6" i="6"/>
  <c r="G6" i="6" s="1"/>
  <c r="O32" i="6"/>
  <c r="O97" i="6"/>
  <c r="O160" i="6"/>
  <c r="O22" i="6"/>
  <c r="O146" i="6"/>
  <c r="O113" i="6"/>
  <c r="O280" i="6"/>
  <c r="O244" i="6"/>
  <c r="O65" i="6"/>
  <c r="O195" i="6"/>
  <c r="O294" i="6"/>
  <c r="F4" i="6"/>
  <c r="G4" i="6" s="1"/>
  <c r="O129" i="6"/>
  <c r="O227" i="6"/>
  <c r="O177" i="6"/>
  <c r="F9" i="6"/>
  <c r="G9" i="6" s="1"/>
  <c r="F5" i="6"/>
  <c r="G5" i="6" s="1"/>
  <c r="O261" i="6"/>
  <c r="O53" i="6"/>
  <c r="D13" i="6" l="1"/>
  <c r="D14" i="6"/>
  <c r="D16" i="6"/>
  <c r="H22" i="6"/>
  <c r="H32" i="6"/>
  <c r="D17" i="6"/>
  <c r="H4" i="6"/>
  <c r="H5" i="6"/>
  <c r="H9" i="6"/>
  <c r="H23" i="6" l="1"/>
  <c r="H24" i="6" s="1"/>
  <c r="H25" i="6" s="1"/>
  <c r="H26" i="6" s="1"/>
  <c r="H27" i="6" s="1"/>
  <c r="H28" i="6" s="1"/>
  <c r="H29" i="6" s="1"/>
  <c r="H30" i="6" s="1"/>
  <c r="H31" i="6" s="1"/>
  <c r="I22" i="6" s="1" a="1"/>
  <c r="D4" i="14"/>
  <c r="H7" i="6"/>
  <c r="H10" i="6"/>
  <c r="H8" i="6"/>
  <c r="H6" i="6"/>
  <c r="D15" i="6" s="1"/>
  <c r="I30" i="6" l="1"/>
  <c r="J30" i="6" s="1"/>
  <c r="I25" i="6"/>
  <c r="J25" i="6" s="1"/>
  <c r="I32" i="6"/>
  <c r="J32" i="6" s="1"/>
  <c r="I24" i="6"/>
  <c r="J24" i="6" s="1"/>
  <c r="I27" i="6"/>
  <c r="J27" i="6" s="1"/>
  <c r="I28" i="6"/>
  <c r="J28" i="6" s="1"/>
  <c r="I23" i="6"/>
  <c r="J23" i="6" s="1"/>
  <c r="I29" i="6"/>
  <c r="J29" i="6" s="1"/>
  <c r="I31" i="6"/>
  <c r="J31" i="6" s="1"/>
  <c r="I26" i="6"/>
  <c r="J26" i="6" s="1"/>
  <c r="I22" i="6"/>
  <c r="J22" i="6" s="1"/>
  <c r="K22" i="6" s="1"/>
  <c r="K23" i="6" l="1"/>
  <c r="K24" i="6" s="1"/>
  <c r="K25" i="6" s="1"/>
  <c r="K26" i="6" s="1"/>
  <c r="K27" i="6" s="1"/>
  <c r="K28" i="6" s="1"/>
  <c r="K29" i="6" s="1"/>
  <c r="K30" i="6" s="1"/>
  <c r="K31" i="6" s="1"/>
  <c r="K32" i="6" s="1"/>
</calcChain>
</file>

<file path=xl/sharedStrings.xml><?xml version="1.0" encoding="utf-8"?>
<sst xmlns="http://schemas.openxmlformats.org/spreadsheetml/2006/main" count="288" uniqueCount="55">
  <si>
    <t>Epic #</t>
  </si>
  <si>
    <t>Median</t>
  </si>
  <si>
    <t xml:space="preserve">SD </t>
  </si>
  <si>
    <t>Mode</t>
  </si>
  <si>
    <t>Number of User Stories inside the epic</t>
  </si>
  <si>
    <t>Freq</t>
  </si>
  <si>
    <t>PDF</t>
  </si>
  <si>
    <t>Number of RBS paths</t>
  </si>
  <si>
    <t>Epic's selection probability</t>
  </si>
  <si>
    <t>Story's selection probability</t>
  </si>
  <si>
    <t>Conditional selection probability</t>
  </si>
  <si>
    <t>CDF</t>
  </si>
  <si>
    <t>User story</t>
  </si>
  <si>
    <t>Size in story points</t>
  </si>
  <si>
    <t>Size in number of scenarios</t>
  </si>
  <si>
    <t>Size in number of tasks</t>
  </si>
  <si>
    <t>Total</t>
  </si>
  <si>
    <t>Epic</t>
  </si>
  <si>
    <t>A</t>
  </si>
  <si>
    <t>B</t>
  </si>
  <si>
    <t>C</t>
  </si>
  <si>
    <t>Unconditional selection probability Q</t>
  </si>
  <si>
    <t>Story conditional selection probability</t>
  </si>
  <si>
    <t>Epic's conditional selection probability</t>
  </si>
  <si>
    <t>Epic's relative size</t>
  </si>
  <si>
    <t>RBS Estimate using PPRS</t>
  </si>
  <si>
    <t>RBS Estimate using PPN</t>
  </si>
  <si>
    <t>RBS Estimate using PE</t>
  </si>
  <si>
    <t>Story #</t>
  </si>
  <si>
    <t>Epic selection probability</t>
  </si>
  <si>
    <t>Estimated story points</t>
  </si>
  <si>
    <t>Random epic selector</t>
  </si>
  <si>
    <t>Random story selector</t>
  </si>
  <si>
    <t>Selected user story</t>
  </si>
  <si>
    <t>Story points for the selected story</t>
  </si>
  <si>
    <t>Estimated total story points</t>
  </si>
  <si>
    <t>Story selection probability</t>
  </si>
  <si>
    <t>Project</t>
  </si>
  <si>
    <t>ScrumDo Project 1</t>
  </si>
  <si>
    <t>ScrumDo Project 2</t>
  </si>
  <si>
    <t>ScrumDo Project 3</t>
  </si>
  <si>
    <t>ScrumDo Project 4</t>
  </si>
  <si>
    <t>ScrumDo Project 5</t>
  </si>
  <si>
    <t>ScrumDo Project 6</t>
  </si>
  <si>
    <t>ScrumDo Project 7</t>
  </si>
  <si>
    <t>ScrumDo Project 8</t>
  </si>
  <si>
    <t>ScrumDo Project 9</t>
  </si>
  <si>
    <t>ScrumDo Project 10</t>
  </si>
  <si>
    <t>ScrumDo Project 11</t>
  </si>
  <si>
    <t>ScrumDo Project 12</t>
  </si>
  <si>
    <t>ScrumDo Project 13</t>
  </si>
  <si>
    <t>Estimated project size</t>
  </si>
  <si>
    <t>Estimated total stories</t>
  </si>
  <si>
    <t>Estimated project size using RBS 
(stories)</t>
  </si>
  <si>
    <t>Actual project size (stories)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</si>
</sst>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???/???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/>
    <xf numFmtId="1" fontId="0" fillId="0" borderId="1" xfId="0" applyNumberFormat="1" applyFill="1" applyBorder="1"/>
    <xf numFmtId="10" fontId="0" fillId="0" borderId="1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3" fontId="2" fillId="0" borderId="5" xfId="0" applyNumberFormat="1" applyFont="1" applyBorder="1" applyAlignment="1">
      <alignment horizontal="center" vertical="center" wrapText="1"/>
    </xf>
    <xf numFmtId="13" fontId="2" fillId="0" borderId="8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3" fontId="0" fillId="0" borderId="2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5" xfId="0" applyBorder="1"/>
    <xf numFmtId="0" fontId="0" fillId="2" borderId="1" xfId="0" applyFill="1" applyBorder="1"/>
    <xf numFmtId="0" fontId="0" fillId="0" borderId="0" xfId="0" applyFill="1" applyBorder="1"/>
    <xf numFmtId="0" fontId="0" fillId="2" borderId="0" xfId="0" applyFill="1" applyBorder="1"/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3" xfId="0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3" fontId="2" fillId="0" borderId="9" xfId="0" applyNumberFormat="1" applyFont="1" applyBorder="1" applyAlignment="1">
      <alignment horizontal="center" vertical="center" wrapText="1"/>
    </xf>
    <xf numFmtId="13" fontId="2" fillId="0" borderId="11" xfId="0" applyNumberFormat="1" applyFont="1" applyBorder="1" applyAlignment="1">
      <alignment horizontal="center" vertical="center" wrapText="1"/>
    </xf>
    <xf numFmtId="13" fontId="2" fillId="0" borderId="6" xfId="0" applyNumberFormat="1" applyFont="1" applyBorder="1" applyAlignment="1">
      <alignment horizontal="center" vertical="center" wrapText="1"/>
    </xf>
    <xf numFmtId="13" fontId="2" fillId="0" borderId="7" xfId="0" applyNumberFormat="1" applyFont="1" applyBorder="1" applyAlignment="1">
      <alignment horizontal="center" vertical="center" wrapText="1"/>
    </xf>
    <xf numFmtId="13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Template!$F$14:$F$24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Template!$H$14:$H$24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999424"/>
        <c:axId val="296808384"/>
      </c:barChart>
      <c:lineChart>
        <c:grouping val="standard"/>
        <c:varyColors val="0"/>
        <c:ser>
          <c:idx val="1"/>
          <c:order val="1"/>
          <c:tx>
            <c:strRef>
              <c:f>Template!$I$13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Template!$I$14:$I$24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99424"/>
        <c:axId val="296808384"/>
      </c:lineChart>
      <c:catAx>
        <c:axId val="2969994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808384"/>
        <c:crosses val="autoZero"/>
        <c:auto val="1"/>
        <c:lblAlgn val="ctr"/>
        <c:lblOffset val="100"/>
        <c:noMultiLvlLbl val="0"/>
      </c:catAx>
      <c:valAx>
        <c:axId val="2968083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699942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9'!$G$21:$G$31</c:f>
              <c:numCache>
                <c:formatCode>0</c:formatCode>
                <c:ptCount val="11"/>
                <c:pt idx="0">
                  <c:v>120</c:v>
                </c:pt>
                <c:pt idx="1">
                  <c:v>136</c:v>
                </c:pt>
                <c:pt idx="2">
                  <c:v>152</c:v>
                </c:pt>
                <c:pt idx="3">
                  <c:v>168</c:v>
                </c:pt>
                <c:pt idx="4">
                  <c:v>184</c:v>
                </c:pt>
                <c:pt idx="5">
                  <c:v>200</c:v>
                </c:pt>
                <c:pt idx="6">
                  <c:v>216</c:v>
                </c:pt>
                <c:pt idx="7">
                  <c:v>232</c:v>
                </c:pt>
                <c:pt idx="8">
                  <c:v>248</c:v>
                </c:pt>
                <c:pt idx="9">
                  <c:v>264</c:v>
                </c:pt>
                <c:pt idx="10">
                  <c:v>280</c:v>
                </c:pt>
              </c:numCache>
            </c:numRef>
          </c:cat>
          <c:val>
            <c:numRef>
              <c:f>'ScrumDo Project 9'!$I$21:$I$31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</c:v>
                </c:pt>
                <c:pt idx="2">
                  <c:v>0</c:v>
                </c:pt>
                <c:pt idx="3">
                  <c:v>0.14285714285714285</c:v>
                </c:pt>
                <c:pt idx="4">
                  <c:v>0</c:v>
                </c:pt>
                <c:pt idx="5">
                  <c:v>0.14285714285714285</c:v>
                </c:pt>
                <c:pt idx="6">
                  <c:v>0</c:v>
                </c:pt>
                <c:pt idx="7">
                  <c:v>0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68576"/>
        <c:axId val="298705472"/>
      </c:barChart>
      <c:lineChart>
        <c:grouping val="standard"/>
        <c:varyColors val="0"/>
        <c:ser>
          <c:idx val="1"/>
          <c:order val="1"/>
          <c:tx>
            <c:strRef>
              <c:f>'ScrumDo Project 9'!$J$20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9'!$J$21:$J$31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0.5714285714285714</c:v>
                </c:pt>
                <c:pt idx="6">
                  <c:v>0.5714285714285714</c:v>
                </c:pt>
                <c:pt idx="7">
                  <c:v>0.5714285714285714</c:v>
                </c:pt>
                <c:pt idx="8">
                  <c:v>0.71428571428571419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968576"/>
        <c:axId val="298705472"/>
      </c:lineChart>
      <c:catAx>
        <c:axId val="298968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705472"/>
        <c:crosses val="autoZero"/>
        <c:auto val="1"/>
        <c:lblAlgn val="ctr"/>
        <c:lblOffset val="100"/>
        <c:noMultiLvlLbl val="0"/>
      </c:catAx>
      <c:valAx>
        <c:axId val="2987054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968576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10'!$F$21:$F$31</c:f>
              <c:numCache>
                <c:formatCode>0</c:formatCode>
                <c:ptCount val="11"/>
                <c:pt idx="0">
                  <c:v>14</c:v>
                </c:pt>
                <c:pt idx="1">
                  <c:v>21</c:v>
                </c:pt>
                <c:pt idx="2">
                  <c:v>28</c:v>
                </c:pt>
                <c:pt idx="3">
                  <c:v>35</c:v>
                </c:pt>
                <c:pt idx="4">
                  <c:v>42</c:v>
                </c:pt>
                <c:pt idx="5">
                  <c:v>49</c:v>
                </c:pt>
                <c:pt idx="6">
                  <c:v>56</c:v>
                </c:pt>
                <c:pt idx="7">
                  <c:v>63</c:v>
                </c:pt>
                <c:pt idx="8">
                  <c:v>70</c:v>
                </c:pt>
                <c:pt idx="9">
                  <c:v>77</c:v>
                </c:pt>
                <c:pt idx="10">
                  <c:v>84</c:v>
                </c:pt>
              </c:numCache>
            </c:numRef>
          </c:cat>
          <c:val>
            <c:numRef>
              <c:f>'ScrumDo Project 10'!$H$21:$H$31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0.2857142857142857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114496"/>
        <c:axId val="298707776"/>
      </c:barChart>
      <c:lineChart>
        <c:grouping val="standard"/>
        <c:varyColors val="0"/>
        <c:ser>
          <c:idx val="1"/>
          <c:order val="1"/>
          <c:tx>
            <c:strRef>
              <c:f>'ScrumDo Project 10'!$I$20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10'!$I$21:$I$31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0.71428571428571419</c:v>
                </c:pt>
                <c:pt idx="7">
                  <c:v>0.71428571428571419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14496"/>
        <c:axId val="298707776"/>
      </c:lineChart>
      <c:catAx>
        <c:axId val="2991144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707776"/>
        <c:crosses val="autoZero"/>
        <c:auto val="1"/>
        <c:lblAlgn val="ctr"/>
        <c:lblOffset val="100"/>
        <c:noMultiLvlLbl val="0"/>
      </c:catAx>
      <c:valAx>
        <c:axId val="29870777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9114496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11'!$G$21:$G$31</c:f>
              <c:numCache>
                <c:formatCode>0</c:formatCode>
                <c:ptCount val="11"/>
                <c:pt idx="0">
                  <c:v>176</c:v>
                </c:pt>
                <c:pt idx="1">
                  <c:v>187</c:v>
                </c:pt>
                <c:pt idx="2">
                  <c:v>198</c:v>
                </c:pt>
                <c:pt idx="3">
                  <c:v>209</c:v>
                </c:pt>
                <c:pt idx="4">
                  <c:v>220</c:v>
                </c:pt>
                <c:pt idx="5">
                  <c:v>231</c:v>
                </c:pt>
                <c:pt idx="6">
                  <c:v>242</c:v>
                </c:pt>
                <c:pt idx="7">
                  <c:v>253</c:v>
                </c:pt>
                <c:pt idx="8">
                  <c:v>264</c:v>
                </c:pt>
                <c:pt idx="9">
                  <c:v>275</c:v>
                </c:pt>
                <c:pt idx="10">
                  <c:v>286</c:v>
                </c:pt>
              </c:numCache>
            </c:numRef>
          </c:cat>
          <c:val>
            <c:numRef>
              <c:f>'ScrumDo Project 11'!$I$21:$I$31</c:f>
              <c:numCache>
                <c:formatCode>0.00%</c:formatCode>
                <c:ptCount val="11"/>
                <c:pt idx="0">
                  <c:v>0.42857142857142855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0.2857142857142857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116544"/>
        <c:axId val="298710080"/>
      </c:barChart>
      <c:lineChart>
        <c:grouping val="standard"/>
        <c:varyColors val="0"/>
        <c:ser>
          <c:idx val="1"/>
          <c:order val="1"/>
          <c:tx>
            <c:strRef>
              <c:f>'ScrumDo Project 11'!$J$20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11'!$J$21:$J$31</c:f>
              <c:numCache>
                <c:formatCode>0.00%</c:formatCode>
                <c:ptCount val="11"/>
                <c:pt idx="0">
                  <c:v>0.42857142857142855</c:v>
                </c:pt>
                <c:pt idx="1">
                  <c:v>0.42857142857142855</c:v>
                </c:pt>
                <c:pt idx="2">
                  <c:v>0.42857142857142855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0.5714285714285714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16544"/>
        <c:axId val="298710080"/>
      </c:lineChart>
      <c:catAx>
        <c:axId val="2991165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710080"/>
        <c:crosses val="autoZero"/>
        <c:auto val="1"/>
        <c:lblAlgn val="ctr"/>
        <c:lblOffset val="100"/>
        <c:noMultiLvlLbl val="0"/>
      </c:catAx>
      <c:valAx>
        <c:axId val="29871008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911654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12'!$G$21:$G$31</c:f>
              <c:numCache>
                <c:formatCode>0</c:formatCode>
                <c:ptCount val="11"/>
                <c:pt idx="0">
                  <c:v>319</c:v>
                </c:pt>
                <c:pt idx="1">
                  <c:v>356.7</c:v>
                </c:pt>
                <c:pt idx="2">
                  <c:v>394.4</c:v>
                </c:pt>
                <c:pt idx="3">
                  <c:v>432.09999999999997</c:v>
                </c:pt>
                <c:pt idx="4">
                  <c:v>469.79999999999995</c:v>
                </c:pt>
                <c:pt idx="5">
                  <c:v>507.49999999999994</c:v>
                </c:pt>
                <c:pt idx="6">
                  <c:v>545.19999999999993</c:v>
                </c:pt>
                <c:pt idx="7">
                  <c:v>582.9</c:v>
                </c:pt>
                <c:pt idx="8">
                  <c:v>620.6</c:v>
                </c:pt>
                <c:pt idx="9">
                  <c:v>658.30000000000007</c:v>
                </c:pt>
                <c:pt idx="10">
                  <c:v>696</c:v>
                </c:pt>
              </c:numCache>
            </c:numRef>
          </c:cat>
          <c:val>
            <c:numRef>
              <c:f>'ScrumDo Project 12'!$I$21:$I$31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0.42857142857142855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208704"/>
        <c:axId val="298712384"/>
      </c:barChart>
      <c:lineChart>
        <c:grouping val="standard"/>
        <c:varyColors val="0"/>
        <c:ser>
          <c:idx val="1"/>
          <c:order val="1"/>
          <c:tx>
            <c:strRef>
              <c:f>'ScrumDo Project 12'!$J$20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12'!$J$21:$J$31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208704"/>
        <c:axId val="298712384"/>
      </c:lineChart>
      <c:catAx>
        <c:axId val="299208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712384"/>
        <c:crosses val="autoZero"/>
        <c:auto val="1"/>
        <c:lblAlgn val="ctr"/>
        <c:lblOffset val="100"/>
        <c:noMultiLvlLbl val="0"/>
      </c:catAx>
      <c:valAx>
        <c:axId val="2987123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920870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13'!$G$21:$G$31</c:f>
              <c:numCache>
                <c:formatCode>0</c:formatCode>
                <c:ptCount val="11"/>
                <c:pt idx="0">
                  <c:v>12</c:v>
                </c:pt>
                <c:pt idx="1">
                  <c:v>18</c:v>
                </c:pt>
                <c:pt idx="2">
                  <c:v>24</c:v>
                </c:pt>
                <c:pt idx="3">
                  <c:v>30</c:v>
                </c:pt>
                <c:pt idx="4">
                  <c:v>36</c:v>
                </c:pt>
                <c:pt idx="5">
                  <c:v>42</c:v>
                </c:pt>
                <c:pt idx="6">
                  <c:v>48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</c:numCache>
            </c:numRef>
          </c:cat>
          <c:val>
            <c:numRef>
              <c:f>'ScrumDo Project 13'!$I$21:$I$31</c:f>
              <c:numCache>
                <c:formatCode>0.00%</c:formatCode>
                <c:ptCount val="11"/>
                <c:pt idx="0">
                  <c:v>0.7142857142857143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210752"/>
        <c:axId val="299779776"/>
      </c:barChart>
      <c:lineChart>
        <c:grouping val="standard"/>
        <c:varyColors val="0"/>
        <c:ser>
          <c:idx val="1"/>
          <c:order val="1"/>
          <c:tx>
            <c:strRef>
              <c:f>'ScrumDo Project 13'!$J$20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13'!$J$21:$J$31</c:f>
              <c:numCache>
                <c:formatCode>0.00%</c:formatCode>
                <c:ptCount val="11"/>
                <c:pt idx="0">
                  <c:v>0.7142857142857143</c:v>
                </c:pt>
                <c:pt idx="1">
                  <c:v>0.7142857142857143</c:v>
                </c:pt>
                <c:pt idx="2">
                  <c:v>0.7142857142857143</c:v>
                </c:pt>
                <c:pt idx="3">
                  <c:v>0.7142857142857143</c:v>
                </c:pt>
                <c:pt idx="4">
                  <c:v>0.85714285714285721</c:v>
                </c:pt>
                <c:pt idx="5">
                  <c:v>0.85714285714285721</c:v>
                </c:pt>
                <c:pt idx="6">
                  <c:v>0.85714285714285721</c:v>
                </c:pt>
                <c:pt idx="7">
                  <c:v>0.85714285714285721</c:v>
                </c:pt>
                <c:pt idx="8">
                  <c:v>0.85714285714285721</c:v>
                </c:pt>
                <c:pt idx="9">
                  <c:v>0.85714285714285721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210752"/>
        <c:axId val="299779776"/>
      </c:lineChart>
      <c:catAx>
        <c:axId val="299210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9779776"/>
        <c:crosses val="autoZero"/>
        <c:auto val="1"/>
        <c:lblAlgn val="ctr"/>
        <c:lblOffset val="100"/>
        <c:noMultiLvlLbl val="0"/>
      </c:catAx>
      <c:valAx>
        <c:axId val="29977977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921075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Correlation RBS/</a:t>
            </a:r>
            <a:r>
              <a:rPr lang="en-US" sz="1800" b="1" i="0" u="none" strike="noStrike" baseline="0">
                <a:effectLst/>
              </a:rPr>
              <a:t>Actuals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Results!$D$4:$D$16</c:f>
              <c:numCache>
                <c:formatCode>0</c:formatCode>
                <c:ptCount val="13"/>
                <c:pt idx="0">
                  <c:v>352.85714285714283</c:v>
                </c:pt>
                <c:pt idx="1">
                  <c:v>60.714285714285715</c:v>
                </c:pt>
                <c:pt idx="2">
                  <c:v>40.857142857142854</c:v>
                </c:pt>
                <c:pt idx="3">
                  <c:v>65</c:v>
                </c:pt>
                <c:pt idx="4">
                  <c:v>679.28571428571433</c:v>
                </c:pt>
                <c:pt idx="5">
                  <c:v>89.142857142857139</c:v>
                </c:pt>
                <c:pt idx="6">
                  <c:v>49.714285714285715</c:v>
                </c:pt>
                <c:pt idx="7">
                  <c:v>641.14285714285711</c:v>
                </c:pt>
                <c:pt idx="8">
                  <c:v>197.14285714285714</c:v>
                </c:pt>
                <c:pt idx="9">
                  <c:v>52</c:v>
                </c:pt>
                <c:pt idx="10">
                  <c:v>216.85714285714286</c:v>
                </c:pt>
                <c:pt idx="11">
                  <c:v>497.14285714285717</c:v>
                </c:pt>
                <c:pt idx="12">
                  <c:v>24</c:v>
                </c:pt>
              </c:numCache>
            </c:numRef>
          </c:xVal>
          <c:yVal>
            <c:numRef>
              <c:f>Results!$C$4:$C$16</c:f>
              <c:numCache>
                <c:formatCode>General</c:formatCode>
                <c:ptCount val="13"/>
                <c:pt idx="0">
                  <c:v>316</c:v>
                </c:pt>
                <c:pt idx="1">
                  <c:v>58</c:v>
                </c:pt>
                <c:pt idx="2">
                  <c:v>46</c:v>
                </c:pt>
                <c:pt idx="3">
                  <c:v>62</c:v>
                </c:pt>
                <c:pt idx="4">
                  <c:v>720</c:v>
                </c:pt>
                <c:pt idx="5">
                  <c:v>89</c:v>
                </c:pt>
                <c:pt idx="6">
                  <c:v>61</c:v>
                </c:pt>
                <c:pt idx="7">
                  <c:v>591</c:v>
                </c:pt>
                <c:pt idx="8">
                  <c:v>176</c:v>
                </c:pt>
                <c:pt idx="9">
                  <c:v>50</c:v>
                </c:pt>
                <c:pt idx="10">
                  <c:v>225</c:v>
                </c:pt>
                <c:pt idx="11">
                  <c:v>529</c:v>
                </c:pt>
                <c:pt idx="12">
                  <c:v>30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82080"/>
        <c:axId val="299782656"/>
      </c:scatterChart>
      <c:valAx>
        <c:axId val="299782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RBS</a:t>
                </a:r>
                <a:r>
                  <a:rPr lang="en-US" baseline="0"/>
                  <a:t> estimated project size (stories)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99782656"/>
        <c:crosses val="autoZero"/>
        <c:crossBetween val="midCat"/>
      </c:valAx>
      <c:valAx>
        <c:axId val="29978265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Actual project size </a:t>
                </a:r>
                <a:r>
                  <a:rPr lang="en-US" sz="1000" b="1" i="0" u="none" strike="noStrike" baseline="0">
                    <a:effectLst/>
                  </a:rPr>
                  <a:t>(stories)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9782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1'!$H$22:$H$32</c:f>
              <c:numCache>
                <c:formatCode>0</c:formatCode>
                <c:ptCount val="11"/>
                <c:pt idx="0">
                  <c:v>247</c:v>
                </c:pt>
                <c:pt idx="1">
                  <c:v>271.7</c:v>
                </c:pt>
                <c:pt idx="2">
                  <c:v>296.39999999999998</c:v>
                </c:pt>
                <c:pt idx="3">
                  <c:v>321.09999999999997</c:v>
                </c:pt>
                <c:pt idx="4">
                  <c:v>345.79999999999995</c:v>
                </c:pt>
                <c:pt idx="5">
                  <c:v>370.49999999999994</c:v>
                </c:pt>
                <c:pt idx="6">
                  <c:v>395.19999999999993</c:v>
                </c:pt>
                <c:pt idx="7">
                  <c:v>419.89999999999992</c:v>
                </c:pt>
                <c:pt idx="8">
                  <c:v>444.59999999999991</c:v>
                </c:pt>
                <c:pt idx="9">
                  <c:v>469.2999999999999</c:v>
                </c:pt>
                <c:pt idx="10">
                  <c:v>494</c:v>
                </c:pt>
              </c:numCache>
            </c:numRef>
          </c:cat>
          <c:val>
            <c:numRef>
              <c:f>'ScrumDo Project 1'!$J$22:$J$32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0.42857142857142855</c:v>
                </c:pt>
                <c:pt idx="5">
                  <c:v>0.14285714285714285</c:v>
                </c:pt>
                <c:pt idx="6">
                  <c:v>0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51648"/>
        <c:axId val="296810688"/>
      </c:barChart>
      <c:lineChart>
        <c:grouping val="standard"/>
        <c:varyColors val="0"/>
        <c:ser>
          <c:idx val="1"/>
          <c:order val="1"/>
          <c:tx>
            <c:strRef>
              <c:f>'ScrumDo Project 1'!$K$21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1'!$K$22:$K$32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051648"/>
        <c:axId val="296810688"/>
      </c:lineChart>
      <c:catAx>
        <c:axId val="297051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810688"/>
        <c:crosses val="autoZero"/>
        <c:auto val="1"/>
        <c:lblAlgn val="ctr"/>
        <c:lblOffset val="100"/>
        <c:noMultiLvlLbl val="0"/>
      </c:catAx>
      <c:valAx>
        <c:axId val="29681068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05164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2'!$G$21:$G$31</c:f>
              <c:numCache>
                <c:formatCode>0</c:formatCode>
                <c:ptCount val="11"/>
                <c:pt idx="0">
                  <c:v>34</c:v>
                </c:pt>
                <c:pt idx="1">
                  <c:v>45.9</c:v>
                </c:pt>
                <c:pt idx="2">
                  <c:v>57.8</c:v>
                </c:pt>
                <c:pt idx="3">
                  <c:v>69.7</c:v>
                </c:pt>
                <c:pt idx="4">
                  <c:v>81.600000000000009</c:v>
                </c:pt>
                <c:pt idx="5">
                  <c:v>93.500000000000014</c:v>
                </c:pt>
                <c:pt idx="6">
                  <c:v>105.40000000000002</c:v>
                </c:pt>
                <c:pt idx="7">
                  <c:v>117.30000000000003</c:v>
                </c:pt>
                <c:pt idx="8">
                  <c:v>129.20000000000002</c:v>
                </c:pt>
                <c:pt idx="9">
                  <c:v>141.10000000000002</c:v>
                </c:pt>
                <c:pt idx="10">
                  <c:v>153</c:v>
                </c:pt>
              </c:numCache>
            </c:numRef>
          </c:cat>
          <c:val>
            <c:numRef>
              <c:f>'ScrumDo Project 2'!$I$21:$I$31</c:f>
              <c:numCache>
                <c:formatCode>0.00%</c:formatCode>
                <c:ptCount val="11"/>
                <c:pt idx="0">
                  <c:v>0.42857142857142855</c:v>
                </c:pt>
                <c:pt idx="1">
                  <c:v>0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53696"/>
        <c:axId val="297419328"/>
      </c:barChart>
      <c:lineChart>
        <c:grouping val="standard"/>
        <c:varyColors val="0"/>
        <c:ser>
          <c:idx val="1"/>
          <c:order val="1"/>
          <c:tx>
            <c:strRef>
              <c:f>'ScrumDo Project 2'!$J$20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2'!$J$21:$J$31</c:f>
              <c:numCache>
                <c:formatCode>0.00%</c:formatCode>
                <c:ptCount val="11"/>
                <c:pt idx="0">
                  <c:v>0.42857142857142855</c:v>
                </c:pt>
                <c:pt idx="1">
                  <c:v>0.42857142857142855</c:v>
                </c:pt>
                <c:pt idx="2">
                  <c:v>0.71428571428571419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053696"/>
        <c:axId val="297419328"/>
      </c:lineChart>
      <c:catAx>
        <c:axId val="2970536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419328"/>
        <c:crosses val="autoZero"/>
        <c:auto val="1"/>
        <c:lblAlgn val="ctr"/>
        <c:lblOffset val="100"/>
        <c:noMultiLvlLbl val="0"/>
      </c:catAx>
      <c:valAx>
        <c:axId val="29741932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053696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3'!$G$21:$G$31</c:f>
              <c:numCache>
                <c:formatCode>0</c:formatCode>
                <c:ptCount val="11"/>
                <c:pt idx="0">
                  <c:v>13</c:v>
                </c:pt>
                <c:pt idx="1">
                  <c:v>23.4</c:v>
                </c:pt>
                <c:pt idx="2">
                  <c:v>33.799999999999997</c:v>
                </c:pt>
                <c:pt idx="3">
                  <c:v>44.199999999999996</c:v>
                </c:pt>
                <c:pt idx="4">
                  <c:v>54.599999999999994</c:v>
                </c:pt>
                <c:pt idx="5">
                  <c:v>65</c:v>
                </c:pt>
                <c:pt idx="6">
                  <c:v>75.400000000000006</c:v>
                </c:pt>
                <c:pt idx="7">
                  <c:v>85.800000000000011</c:v>
                </c:pt>
                <c:pt idx="8">
                  <c:v>96.200000000000017</c:v>
                </c:pt>
                <c:pt idx="9">
                  <c:v>106.60000000000002</c:v>
                </c:pt>
                <c:pt idx="10">
                  <c:v>117</c:v>
                </c:pt>
              </c:numCache>
            </c:numRef>
          </c:cat>
          <c:val>
            <c:numRef>
              <c:f>'ScrumDo Project 3'!$I$21:$I$31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104320"/>
        <c:axId val="297421632"/>
      </c:barChart>
      <c:lineChart>
        <c:grouping val="standard"/>
        <c:varyColors val="0"/>
        <c:ser>
          <c:idx val="1"/>
          <c:order val="1"/>
          <c:tx>
            <c:strRef>
              <c:f>'ScrumDo Project 3'!$J$20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3'!$J$21:$J$31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0.2857142857142857</c:v>
                </c:pt>
                <c:pt idx="2">
                  <c:v>0.71428571428571419</c:v>
                </c:pt>
                <c:pt idx="3">
                  <c:v>0.71428571428571419</c:v>
                </c:pt>
                <c:pt idx="4">
                  <c:v>0.71428571428571419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104320"/>
        <c:axId val="297421632"/>
      </c:lineChart>
      <c:catAx>
        <c:axId val="298104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421632"/>
        <c:crosses val="autoZero"/>
        <c:auto val="1"/>
        <c:lblAlgn val="ctr"/>
        <c:lblOffset val="100"/>
        <c:noMultiLvlLbl val="0"/>
      </c:catAx>
      <c:valAx>
        <c:axId val="2974216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10432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4'!$G$21:$G$31</c:f>
              <c:numCache>
                <c:formatCode>0</c:formatCode>
                <c:ptCount val="11"/>
                <c:pt idx="0">
                  <c:v>26</c:v>
                </c:pt>
                <c:pt idx="1">
                  <c:v>32.5</c:v>
                </c:pt>
                <c:pt idx="2">
                  <c:v>39</c:v>
                </c:pt>
                <c:pt idx="3">
                  <c:v>45.5</c:v>
                </c:pt>
                <c:pt idx="4">
                  <c:v>52</c:v>
                </c:pt>
                <c:pt idx="5">
                  <c:v>58.5</c:v>
                </c:pt>
                <c:pt idx="6">
                  <c:v>65</c:v>
                </c:pt>
                <c:pt idx="7">
                  <c:v>71.5</c:v>
                </c:pt>
                <c:pt idx="8">
                  <c:v>78</c:v>
                </c:pt>
                <c:pt idx="9">
                  <c:v>84.5</c:v>
                </c:pt>
                <c:pt idx="10">
                  <c:v>91</c:v>
                </c:pt>
              </c:numCache>
            </c:numRef>
          </c:cat>
          <c:val>
            <c:numRef>
              <c:f>'ScrumDo Project 4'!$I$21:$I$31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271424"/>
        <c:axId val="297423936"/>
      </c:barChart>
      <c:lineChart>
        <c:grouping val="standard"/>
        <c:varyColors val="0"/>
        <c:ser>
          <c:idx val="1"/>
          <c:order val="1"/>
          <c:tx>
            <c:strRef>
              <c:f>'ScrumDo Project 4'!$J$20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4'!$J$21:$J$31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0.5714285714285714</c:v>
                </c:pt>
                <c:pt idx="7">
                  <c:v>0.5714285714285714</c:v>
                </c:pt>
                <c:pt idx="8">
                  <c:v>0.5714285714285714</c:v>
                </c:pt>
                <c:pt idx="9">
                  <c:v>0.5714285714285714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271424"/>
        <c:axId val="297423936"/>
      </c:lineChart>
      <c:catAx>
        <c:axId val="2872714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423936"/>
        <c:crosses val="autoZero"/>
        <c:auto val="1"/>
        <c:lblAlgn val="ctr"/>
        <c:lblOffset val="100"/>
        <c:noMultiLvlLbl val="0"/>
      </c:catAx>
      <c:valAx>
        <c:axId val="29742393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8727142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5'!$G$21:$G$31</c:f>
              <c:numCache>
                <c:formatCode>0</c:formatCode>
                <c:ptCount val="11"/>
                <c:pt idx="0">
                  <c:v>555</c:v>
                </c:pt>
                <c:pt idx="1">
                  <c:v>576</c:v>
                </c:pt>
                <c:pt idx="2">
                  <c:v>597</c:v>
                </c:pt>
                <c:pt idx="3">
                  <c:v>618</c:v>
                </c:pt>
                <c:pt idx="4">
                  <c:v>639</c:v>
                </c:pt>
                <c:pt idx="5">
                  <c:v>660</c:v>
                </c:pt>
                <c:pt idx="6">
                  <c:v>681</c:v>
                </c:pt>
                <c:pt idx="7">
                  <c:v>702</c:v>
                </c:pt>
                <c:pt idx="8">
                  <c:v>723</c:v>
                </c:pt>
                <c:pt idx="9">
                  <c:v>744</c:v>
                </c:pt>
                <c:pt idx="10">
                  <c:v>765</c:v>
                </c:pt>
              </c:numCache>
            </c:numRef>
          </c:cat>
          <c:val>
            <c:numRef>
              <c:f>'ScrumDo Project 5'!$I$21:$I$31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889216"/>
        <c:axId val="297426240"/>
      </c:barChart>
      <c:lineChart>
        <c:grouping val="standard"/>
        <c:varyColors val="0"/>
        <c:ser>
          <c:idx val="1"/>
          <c:order val="1"/>
          <c:tx>
            <c:strRef>
              <c:f>'ScrumDo Project 5'!$J$20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5'!$J$21:$J$31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0.5714285714285714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889216"/>
        <c:axId val="297426240"/>
      </c:lineChart>
      <c:catAx>
        <c:axId val="2988892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426240"/>
        <c:crosses val="autoZero"/>
        <c:auto val="1"/>
        <c:lblAlgn val="ctr"/>
        <c:lblOffset val="100"/>
        <c:noMultiLvlLbl val="0"/>
      </c:catAx>
      <c:valAx>
        <c:axId val="2974262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889216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6'!$G$21:$G$31</c:f>
              <c:numCache>
                <c:formatCode>0</c:formatCode>
                <c:ptCount val="11"/>
                <c:pt idx="0">
                  <c:v>60</c:v>
                </c:pt>
                <c:pt idx="1">
                  <c:v>67.2</c:v>
                </c:pt>
                <c:pt idx="2">
                  <c:v>74.400000000000006</c:v>
                </c:pt>
                <c:pt idx="3">
                  <c:v>81.600000000000009</c:v>
                </c:pt>
                <c:pt idx="4">
                  <c:v>88.800000000000011</c:v>
                </c:pt>
                <c:pt idx="5">
                  <c:v>96.000000000000014</c:v>
                </c:pt>
                <c:pt idx="6">
                  <c:v>103.20000000000002</c:v>
                </c:pt>
                <c:pt idx="7">
                  <c:v>110.40000000000002</c:v>
                </c:pt>
                <c:pt idx="8">
                  <c:v>117.60000000000002</c:v>
                </c:pt>
                <c:pt idx="9">
                  <c:v>124.80000000000003</c:v>
                </c:pt>
                <c:pt idx="10">
                  <c:v>132</c:v>
                </c:pt>
              </c:numCache>
            </c:numRef>
          </c:cat>
          <c:val>
            <c:numRef>
              <c:f>'ScrumDo Project 6'!$I$21:$I$31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0.14285714285714285</c:v>
                </c:pt>
                <c:pt idx="5">
                  <c:v>0.42857142857142855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891264"/>
        <c:axId val="297313984"/>
      </c:barChart>
      <c:lineChart>
        <c:grouping val="standard"/>
        <c:varyColors val="0"/>
        <c:ser>
          <c:idx val="1"/>
          <c:order val="1"/>
          <c:tx>
            <c:strRef>
              <c:f>'ScrumDo Project 6'!$J$20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6'!$J$21:$J$31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0.42857142857142855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891264"/>
        <c:axId val="297313984"/>
      </c:lineChart>
      <c:catAx>
        <c:axId val="298891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313984"/>
        <c:crosses val="autoZero"/>
        <c:auto val="1"/>
        <c:lblAlgn val="ctr"/>
        <c:lblOffset val="100"/>
        <c:noMultiLvlLbl val="0"/>
      </c:catAx>
      <c:valAx>
        <c:axId val="2973139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89126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7'!$G$21:$G$31</c:f>
              <c:numCache>
                <c:formatCode>0</c:formatCode>
                <c:ptCount val="11"/>
                <c:pt idx="0">
                  <c:v>24</c:v>
                </c:pt>
                <c:pt idx="1">
                  <c:v>31.2</c:v>
                </c:pt>
                <c:pt idx="2">
                  <c:v>38.4</c:v>
                </c:pt>
                <c:pt idx="3">
                  <c:v>45.6</c:v>
                </c:pt>
                <c:pt idx="4">
                  <c:v>52.800000000000004</c:v>
                </c:pt>
                <c:pt idx="5">
                  <c:v>60.000000000000007</c:v>
                </c:pt>
                <c:pt idx="6">
                  <c:v>67.2</c:v>
                </c:pt>
                <c:pt idx="7">
                  <c:v>74.400000000000006</c:v>
                </c:pt>
                <c:pt idx="8">
                  <c:v>81.600000000000009</c:v>
                </c:pt>
                <c:pt idx="9">
                  <c:v>88.800000000000011</c:v>
                </c:pt>
                <c:pt idx="10">
                  <c:v>96</c:v>
                </c:pt>
              </c:numCache>
            </c:numRef>
          </c:cat>
          <c:val>
            <c:numRef>
              <c:f>'ScrumDo Project 7'!$I$21:$I$31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0.42857142857142855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393600"/>
        <c:axId val="297316288"/>
      </c:barChart>
      <c:lineChart>
        <c:grouping val="standard"/>
        <c:varyColors val="0"/>
        <c:ser>
          <c:idx val="1"/>
          <c:order val="1"/>
          <c:tx>
            <c:strRef>
              <c:f>'ScrumDo Project 7'!$J$20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7'!$J$21:$J$31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0.5714285714285714</c:v>
                </c:pt>
                <c:pt idx="4">
                  <c:v>0.71428571428571419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393600"/>
        <c:axId val="297316288"/>
      </c:lineChart>
      <c:catAx>
        <c:axId val="298393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316288"/>
        <c:crosses val="autoZero"/>
        <c:auto val="1"/>
        <c:lblAlgn val="ctr"/>
        <c:lblOffset val="100"/>
        <c:noMultiLvlLbl val="0"/>
      </c:catAx>
      <c:valAx>
        <c:axId val="29731628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39360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8'!$G$21:$G$31</c:f>
              <c:numCache>
                <c:formatCode>0</c:formatCode>
                <c:ptCount val="11"/>
                <c:pt idx="0">
                  <c:v>504</c:v>
                </c:pt>
                <c:pt idx="1">
                  <c:v>528</c:v>
                </c:pt>
                <c:pt idx="2">
                  <c:v>552</c:v>
                </c:pt>
                <c:pt idx="3">
                  <c:v>576</c:v>
                </c:pt>
                <c:pt idx="4">
                  <c:v>600</c:v>
                </c:pt>
                <c:pt idx="5">
                  <c:v>624</c:v>
                </c:pt>
                <c:pt idx="6">
                  <c:v>648</c:v>
                </c:pt>
                <c:pt idx="7">
                  <c:v>672</c:v>
                </c:pt>
                <c:pt idx="8">
                  <c:v>696</c:v>
                </c:pt>
                <c:pt idx="9">
                  <c:v>720</c:v>
                </c:pt>
                <c:pt idx="10">
                  <c:v>744</c:v>
                </c:pt>
              </c:numCache>
            </c:numRef>
          </c:cat>
          <c:val>
            <c:numRef>
              <c:f>'ScrumDo Project 8'!$I$21:$I$31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395648"/>
        <c:axId val="297318592"/>
      </c:barChart>
      <c:lineChart>
        <c:grouping val="standard"/>
        <c:varyColors val="0"/>
        <c:ser>
          <c:idx val="1"/>
          <c:order val="1"/>
          <c:tx>
            <c:strRef>
              <c:f>'ScrumDo Project 8'!$J$20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8'!$J$21:$J$31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0.5714285714285714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395648"/>
        <c:axId val="297318592"/>
      </c:lineChart>
      <c:catAx>
        <c:axId val="298395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318592"/>
        <c:crosses val="autoZero"/>
        <c:auto val="1"/>
        <c:lblAlgn val="ctr"/>
        <c:lblOffset val="100"/>
        <c:noMultiLvlLbl val="0"/>
      </c:catAx>
      <c:valAx>
        <c:axId val="29731859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39564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12</xdr:row>
      <xdr:rowOff>41910</xdr:rowOff>
    </xdr:from>
    <xdr:to>
      <xdr:col>9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10</xdr:row>
      <xdr:rowOff>99060</xdr:rowOff>
    </xdr:from>
    <xdr:to>
      <xdr:col>11</xdr:col>
      <xdr:colOff>167640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2</xdr:row>
      <xdr:rowOff>19050</xdr:rowOff>
    </xdr:from>
    <xdr:to>
      <xdr:col>13</xdr:col>
      <xdr:colOff>487680</xdr:colOff>
      <xdr:row>17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</xdr:row>
      <xdr:rowOff>41910</xdr:rowOff>
    </xdr:from>
    <xdr:to>
      <xdr:col>10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workbookViewId="0">
      <selection activeCell="L14" sqref="L14"/>
    </sheetView>
  </sheetViews>
  <sheetFormatPr defaultRowHeight="14.4" x14ac:dyDescent="0.3"/>
  <cols>
    <col min="2" max="2" width="26.77734375" customWidth="1"/>
    <col min="3" max="3" width="11.44140625" bestFit="1" customWidth="1"/>
    <col min="4" max="6" width="9.5546875" bestFit="1" customWidth="1"/>
    <col min="7" max="7" width="11.44140625" bestFit="1" customWidth="1"/>
    <col min="8" max="9" width="9.5546875" bestFit="1" customWidth="1"/>
    <col min="10" max="10" width="11.44140625" bestFit="1" customWidth="1"/>
  </cols>
  <sheetData>
    <row r="1" spans="2:11" ht="15" thickBot="1" x14ac:dyDescent="0.35"/>
    <row r="2" spans="2:11" ht="15" thickBot="1" x14ac:dyDescent="0.35">
      <c r="B2" s="21" t="s">
        <v>17</v>
      </c>
      <c r="C2" s="69" t="s">
        <v>18</v>
      </c>
      <c r="D2" s="71"/>
      <c r="E2" s="69" t="s">
        <v>19</v>
      </c>
      <c r="F2" s="71"/>
      <c r="G2" s="69" t="s">
        <v>20</v>
      </c>
      <c r="H2" s="70"/>
      <c r="I2" s="70"/>
      <c r="J2" s="25" t="s">
        <v>16</v>
      </c>
    </row>
    <row r="3" spans="2:11" ht="15" thickBot="1" x14ac:dyDescent="0.35">
      <c r="B3" s="21" t="s">
        <v>12</v>
      </c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6">
        <v>7</v>
      </c>
      <c r="J3" s="25"/>
    </row>
    <row r="4" spans="2:11" ht="15" thickBot="1" x14ac:dyDescent="0.35">
      <c r="B4" s="22" t="s">
        <v>13</v>
      </c>
      <c r="C4" s="24">
        <v>1</v>
      </c>
      <c r="D4" s="24">
        <v>5</v>
      </c>
      <c r="E4" s="24">
        <v>3</v>
      </c>
      <c r="F4" s="24">
        <v>8</v>
      </c>
      <c r="G4" s="24">
        <v>3</v>
      </c>
      <c r="H4" s="24">
        <v>5</v>
      </c>
      <c r="I4" s="28">
        <v>3</v>
      </c>
      <c r="J4" s="25">
        <f>SUM(C4:I4)</f>
        <v>28</v>
      </c>
    </row>
    <row r="5" spans="2:11" ht="15" thickBot="1" x14ac:dyDescent="0.35">
      <c r="B5" s="22" t="s">
        <v>14</v>
      </c>
      <c r="C5" s="24">
        <v>2</v>
      </c>
      <c r="D5" s="24">
        <v>3</v>
      </c>
      <c r="E5" s="24">
        <v>2</v>
      </c>
      <c r="F5" s="24">
        <v>1</v>
      </c>
      <c r="G5" s="24">
        <v>2</v>
      </c>
      <c r="H5" s="24">
        <v>3</v>
      </c>
      <c r="I5" s="28">
        <v>2</v>
      </c>
      <c r="J5" s="25">
        <f t="shared" ref="J5:J6" si="0">SUM(C5:I5)</f>
        <v>15</v>
      </c>
    </row>
    <row r="6" spans="2:11" ht="15" thickBot="1" x14ac:dyDescent="0.35">
      <c r="B6" s="22" t="s">
        <v>15</v>
      </c>
      <c r="C6" s="24">
        <v>4</v>
      </c>
      <c r="D6" s="24">
        <v>5</v>
      </c>
      <c r="E6" s="24">
        <v>3</v>
      </c>
      <c r="F6" s="24">
        <v>7</v>
      </c>
      <c r="G6" s="24">
        <v>6</v>
      </c>
      <c r="H6" s="24">
        <v>2</v>
      </c>
      <c r="I6" s="28">
        <v>5</v>
      </c>
      <c r="J6" s="25">
        <f t="shared" si="0"/>
        <v>32</v>
      </c>
    </row>
    <row r="7" spans="2:11" ht="15" thickBot="1" x14ac:dyDescent="0.35">
      <c r="B7" s="22" t="s">
        <v>24</v>
      </c>
      <c r="C7" s="77">
        <v>10</v>
      </c>
      <c r="D7" s="78"/>
      <c r="E7" s="77">
        <v>11</v>
      </c>
      <c r="F7" s="78"/>
      <c r="G7" s="77">
        <v>20</v>
      </c>
      <c r="H7" s="79"/>
      <c r="I7" s="78"/>
      <c r="J7" s="25">
        <f>SUM(C7:I7)</f>
        <v>41</v>
      </c>
    </row>
    <row r="8" spans="2:11" ht="29.4" thickBot="1" x14ac:dyDescent="0.35">
      <c r="B8" s="38" t="s">
        <v>23</v>
      </c>
      <c r="C8" s="72">
        <v>0.24390243902439024</v>
      </c>
      <c r="D8" s="73"/>
      <c r="E8" s="72">
        <v>0.26829268292682928</v>
      </c>
      <c r="F8" s="73"/>
      <c r="G8" s="74">
        <v>0.48780487804878048</v>
      </c>
      <c r="H8" s="75"/>
      <c r="I8" s="76"/>
      <c r="J8" s="25">
        <f>SUM(C8:I8)</f>
        <v>1</v>
      </c>
    </row>
    <row r="9" spans="2:11" ht="15" thickBot="1" x14ac:dyDescent="0.35">
      <c r="B9" s="69" t="s">
        <v>27</v>
      </c>
      <c r="C9" s="70"/>
      <c r="D9" s="70"/>
      <c r="E9" s="70"/>
      <c r="F9" s="70"/>
      <c r="G9" s="70"/>
      <c r="H9" s="70"/>
      <c r="I9" s="70"/>
      <c r="J9" s="71"/>
    </row>
    <row r="10" spans="2:11" ht="29.4" thickBot="1" x14ac:dyDescent="0.35">
      <c r="B10" s="23" t="s">
        <v>21</v>
      </c>
      <c r="C10" s="29">
        <v>0.14285714285714285</v>
      </c>
      <c r="D10" s="29">
        <v>0.14285714285714285</v>
      </c>
      <c r="E10" s="29">
        <v>0.14285714285714285</v>
      </c>
      <c r="F10" s="29">
        <v>0.14285714285714285</v>
      </c>
      <c r="G10" s="29">
        <v>0.14285714285714285</v>
      </c>
      <c r="H10" s="29">
        <v>0.14285714285714285</v>
      </c>
      <c r="I10" s="30">
        <v>0.14285714285714285</v>
      </c>
      <c r="J10" s="25">
        <f>SUM(C10:I10)</f>
        <v>0.99999999999999978</v>
      </c>
    </row>
    <row r="11" spans="2:11" ht="15" thickBot="1" x14ac:dyDescent="0.35">
      <c r="B11" s="23" t="s">
        <v>13</v>
      </c>
      <c r="C11" s="29">
        <f>C4/C10</f>
        <v>7</v>
      </c>
      <c r="D11" s="29">
        <f t="shared" ref="D11:I11" si="1">D4/D10</f>
        <v>35</v>
      </c>
      <c r="E11" s="29">
        <f t="shared" si="1"/>
        <v>21</v>
      </c>
      <c r="F11" s="29">
        <f t="shared" si="1"/>
        <v>56</v>
      </c>
      <c r="G11" s="29">
        <f t="shared" si="1"/>
        <v>21</v>
      </c>
      <c r="H11" s="29">
        <f t="shared" si="1"/>
        <v>35</v>
      </c>
      <c r="I11" s="30">
        <f t="shared" si="1"/>
        <v>21</v>
      </c>
      <c r="J11" s="25">
        <f>AVERAGE(C11:I11)</f>
        <v>28</v>
      </c>
    </row>
    <row r="12" spans="2:11" ht="15" thickBot="1" x14ac:dyDescent="0.35">
      <c r="B12" s="23" t="s">
        <v>14</v>
      </c>
      <c r="C12" s="29">
        <f>C5/C10</f>
        <v>14</v>
      </c>
      <c r="D12" s="29">
        <f t="shared" ref="D12:I12" si="2">D5/D10</f>
        <v>21</v>
      </c>
      <c r="E12" s="29">
        <f t="shared" si="2"/>
        <v>14</v>
      </c>
      <c r="F12" s="29">
        <f t="shared" si="2"/>
        <v>7</v>
      </c>
      <c r="G12" s="29">
        <f t="shared" si="2"/>
        <v>14</v>
      </c>
      <c r="H12" s="29">
        <f t="shared" si="2"/>
        <v>21</v>
      </c>
      <c r="I12" s="30">
        <f t="shared" si="2"/>
        <v>14</v>
      </c>
      <c r="J12" s="25">
        <f>AVERAGE(C12:I12)</f>
        <v>15</v>
      </c>
    </row>
    <row r="13" spans="2:11" ht="15" thickBot="1" x14ac:dyDescent="0.35">
      <c r="B13" s="23" t="s">
        <v>15</v>
      </c>
      <c r="C13" s="29">
        <f>C6/C10</f>
        <v>28</v>
      </c>
      <c r="D13" s="29">
        <f t="shared" ref="D13:I13" si="3">D6/D10</f>
        <v>35</v>
      </c>
      <c r="E13" s="29">
        <f t="shared" si="3"/>
        <v>21</v>
      </c>
      <c r="F13" s="29">
        <f t="shared" si="3"/>
        <v>49</v>
      </c>
      <c r="G13" s="29">
        <f t="shared" si="3"/>
        <v>42</v>
      </c>
      <c r="H13" s="29">
        <f t="shared" si="3"/>
        <v>14</v>
      </c>
      <c r="I13" s="30">
        <f t="shared" si="3"/>
        <v>35</v>
      </c>
      <c r="J13" s="25">
        <f>AVERAGE(C13:I13)</f>
        <v>32</v>
      </c>
    </row>
    <row r="14" spans="2:11" ht="15" thickBot="1" x14ac:dyDescent="0.35">
      <c r="B14" s="69" t="s">
        <v>26</v>
      </c>
      <c r="C14" s="70"/>
      <c r="D14" s="70"/>
      <c r="E14" s="70"/>
      <c r="F14" s="70"/>
      <c r="G14" s="70"/>
      <c r="H14" s="70"/>
      <c r="I14" s="70"/>
      <c r="J14" s="71"/>
    </row>
    <row r="15" spans="2:11" ht="29.4" thickBot="1" x14ac:dyDescent="0.35">
      <c r="B15" s="23" t="s">
        <v>21</v>
      </c>
      <c r="C15" s="24">
        <f>1/3*1/2</f>
        <v>0.16666666666666666</v>
      </c>
      <c r="D15" s="24">
        <f>1/3*1/2</f>
        <v>0.16666666666666666</v>
      </c>
      <c r="E15" s="24">
        <f t="shared" ref="E15:F15" si="4">1/3*1/2</f>
        <v>0.16666666666666666</v>
      </c>
      <c r="F15" s="24">
        <f t="shared" si="4"/>
        <v>0.16666666666666666</v>
      </c>
      <c r="G15" s="24">
        <f>1/3*1/3</f>
        <v>0.1111111111111111</v>
      </c>
      <c r="H15" s="24">
        <f t="shared" ref="H15:I15" si="5">1/3*1/3</f>
        <v>0.1111111111111111</v>
      </c>
      <c r="I15" s="28">
        <f t="shared" si="5"/>
        <v>0.1111111111111111</v>
      </c>
      <c r="J15" s="25">
        <f>SUM(C15:I15)</f>
        <v>1</v>
      </c>
    </row>
    <row r="16" spans="2:11" ht="15" thickBot="1" x14ac:dyDescent="0.35">
      <c r="B16" s="23" t="s">
        <v>13</v>
      </c>
      <c r="C16" s="24">
        <f>C4/C15</f>
        <v>6</v>
      </c>
      <c r="D16" s="24">
        <f t="shared" ref="D16:I16" si="6">D4/D15</f>
        <v>30</v>
      </c>
      <c r="E16" s="24">
        <f t="shared" si="6"/>
        <v>18</v>
      </c>
      <c r="F16" s="24">
        <f t="shared" si="6"/>
        <v>48</v>
      </c>
      <c r="G16" s="24">
        <f t="shared" si="6"/>
        <v>27</v>
      </c>
      <c r="H16" s="24">
        <f t="shared" si="6"/>
        <v>45</v>
      </c>
      <c r="I16" s="28">
        <f t="shared" si="6"/>
        <v>27</v>
      </c>
      <c r="J16" s="37">
        <f>C16*$C$15+D16*$D$15+E16*$E$15+F16*$F$15+G16*$G$15+H16*$H$15+I16*$I$15</f>
        <v>28</v>
      </c>
      <c r="K16" s="40"/>
    </row>
    <row r="17" spans="2:11" ht="15" thickBot="1" x14ac:dyDescent="0.35">
      <c r="B17" s="23" t="s">
        <v>14</v>
      </c>
      <c r="C17" s="24">
        <f>C5/C15</f>
        <v>12</v>
      </c>
      <c r="D17" s="24">
        <f t="shared" ref="D17:I17" si="7">D5/D15</f>
        <v>18</v>
      </c>
      <c r="E17" s="24">
        <f t="shared" si="7"/>
        <v>12</v>
      </c>
      <c r="F17" s="24">
        <f t="shared" si="7"/>
        <v>6</v>
      </c>
      <c r="G17" s="24">
        <f t="shared" si="7"/>
        <v>18</v>
      </c>
      <c r="H17" s="24">
        <f t="shared" si="7"/>
        <v>27</v>
      </c>
      <c r="I17" s="28">
        <f t="shared" si="7"/>
        <v>18</v>
      </c>
      <c r="J17" s="37">
        <f t="shared" ref="J17:J18" si="8">C17*$C$15+D17*$D$15+E17*$E$15+F17*$F$15+G17*$G$15+H17*$H$15+I17*$I$15</f>
        <v>15</v>
      </c>
      <c r="K17" s="20"/>
    </row>
    <row r="18" spans="2:11" ht="15" thickBot="1" x14ac:dyDescent="0.35">
      <c r="B18" s="23" t="s">
        <v>15</v>
      </c>
      <c r="C18" s="24">
        <f>C6/C15</f>
        <v>24</v>
      </c>
      <c r="D18" s="24">
        <f t="shared" ref="D18:I18" si="9">D6/D15</f>
        <v>30</v>
      </c>
      <c r="E18" s="24">
        <f t="shared" si="9"/>
        <v>18</v>
      </c>
      <c r="F18" s="24">
        <f t="shared" si="9"/>
        <v>42</v>
      </c>
      <c r="G18" s="24">
        <f t="shared" si="9"/>
        <v>54</v>
      </c>
      <c r="H18" s="24">
        <f t="shared" si="9"/>
        <v>18</v>
      </c>
      <c r="I18" s="28">
        <f t="shared" si="9"/>
        <v>45</v>
      </c>
      <c r="J18" s="37">
        <f t="shared" si="8"/>
        <v>32</v>
      </c>
      <c r="K18" s="20"/>
    </row>
    <row r="19" spans="2:11" ht="15" thickBot="1" x14ac:dyDescent="0.35">
      <c r="B19" s="69" t="s">
        <v>25</v>
      </c>
      <c r="C19" s="70"/>
      <c r="D19" s="70"/>
      <c r="E19" s="70"/>
      <c r="F19" s="70"/>
      <c r="G19" s="70"/>
      <c r="H19" s="70"/>
      <c r="I19" s="70"/>
      <c r="J19" s="71"/>
    </row>
    <row r="20" spans="2:11" ht="29.4" thickBot="1" x14ac:dyDescent="0.35">
      <c r="B20" s="23" t="s">
        <v>22</v>
      </c>
      <c r="C20" s="31">
        <v>0.33333333333333331</v>
      </c>
      <c r="D20" s="31">
        <v>0.66666666666666663</v>
      </c>
      <c r="E20" s="31">
        <v>0.42857142857142855</v>
      </c>
      <c r="F20" s="31">
        <v>0.5714285714285714</v>
      </c>
      <c r="G20" s="31">
        <v>0.27777777777777779</v>
      </c>
      <c r="H20" s="31">
        <v>0.33333333333333331</v>
      </c>
      <c r="I20" s="32">
        <v>0.3888888888888889</v>
      </c>
      <c r="J20" s="39"/>
    </row>
    <row r="21" spans="2:11" ht="29.4" thickBot="1" x14ac:dyDescent="0.35">
      <c r="B21" s="23" t="s">
        <v>21</v>
      </c>
      <c r="C21" s="33">
        <f>C8*1/2</f>
        <v>0.12195121951219512</v>
      </c>
      <c r="D21" s="33">
        <f>C8*1/2</f>
        <v>0.12195121951219512</v>
      </c>
      <c r="E21" s="33">
        <f>E8*1/2</f>
        <v>0.13414634146341464</v>
      </c>
      <c r="F21" s="33">
        <f>E8*1/2</f>
        <v>0.13414634146341464</v>
      </c>
      <c r="G21" s="33">
        <f>G8*1/3</f>
        <v>0.16260162601626016</v>
      </c>
      <c r="H21" s="33">
        <f>G8*1/3</f>
        <v>0.16260162601626016</v>
      </c>
      <c r="I21" s="34">
        <f>G8*1/3</f>
        <v>0.16260162601626016</v>
      </c>
      <c r="J21" s="25">
        <f>SUM(C21:I21)</f>
        <v>1</v>
      </c>
    </row>
    <row r="22" spans="2:11" ht="15" thickBot="1" x14ac:dyDescent="0.35">
      <c r="B22" s="23" t="s">
        <v>13</v>
      </c>
      <c r="C22" s="35">
        <f>C4/C21</f>
        <v>8.2000000000000011</v>
      </c>
      <c r="D22" s="35">
        <f t="shared" ref="D22:I22" si="10">D4/D21</f>
        <v>41</v>
      </c>
      <c r="E22" s="35">
        <f t="shared" si="10"/>
        <v>22.363636363636363</v>
      </c>
      <c r="F22" s="35">
        <f t="shared" si="10"/>
        <v>59.636363636363633</v>
      </c>
      <c r="G22" s="35">
        <f t="shared" si="10"/>
        <v>18.45</v>
      </c>
      <c r="H22" s="35">
        <f t="shared" si="10"/>
        <v>30.75</v>
      </c>
      <c r="I22" s="36">
        <f t="shared" si="10"/>
        <v>18.45</v>
      </c>
      <c r="J22" s="37">
        <f>C22*$C$21+D22*$D$21+E22*$E$21+F22*$F$21+G22*$G$21+H22*$H$21+I22*$I$21</f>
        <v>28</v>
      </c>
      <c r="K22" s="41"/>
    </row>
    <row r="23" spans="2:11" ht="15" thickBot="1" x14ac:dyDescent="0.35">
      <c r="B23" s="23" t="s">
        <v>14</v>
      </c>
      <c r="C23" s="35">
        <f>C5/C21</f>
        <v>16.400000000000002</v>
      </c>
      <c r="D23" s="35">
        <f t="shared" ref="D23:I23" si="11">D5/D21</f>
        <v>24.6</v>
      </c>
      <c r="E23" s="35">
        <f t="shared" si="11"/>
        <v>14.909090909090908</v>
      </c>
      <c r="F23" s="35">
        <f t="shared" si="11"/>
        <v>7.4545454545454541</v>
      </c>
      <c r="G23" s="35">
        <f t="shared" si="11"/>
        <v>12.3</v>
      </c>
      <c r="H23" s="35">
        <f t="shared" si="11"/>
        <v>18.45</v>
      </c>
      <c r="I23" s="36">
        <f t="shared" si="11"/>
        <v>12.3</v>
      </c>
      <c r="J23" s="37">
        <f t="shared" ref="J23:J24" si="12">C23*$C$21+D23*$D$21+E23*$E$21+F23*$F$21+G23*$G$21+H23*$H$21+I23*$I$21</f>
        <v>15</v>
      </c>
    </row>
    <row r="24" spans="2:11" ht="15" thickBot="1" x14ac:dyDescent="0.35">
      <c r="B24" s="23" t="s">
        <v>15</v>
      </c>
      <c r="C24" s="35">
        <f>C6/C21</f>
        <v>32.800000000000004</v>
      </c>
      <c r="D24" s="35">
        <f t="shared" ref="D24:I24" si="13">D6/D21</f>
        <v>41</v>
      </c>
      <c r="E24" s="35">
        <f t="shared" si="13"/>
        <v>22.363636363636363</v>
      </c>
      <c r="F24" s="35">
        <f t="shared" si="13"/>
        <v>52.18181818181818</v>
      </c>
      <c r="G24" s="35">
        <f t="shared" si="13"/>
        <v>36.9</v>
      </c>
      <c r="H24" s="35">
        <f t="shared" si="13"/>
        <v>12.3</v>
      </c>
      <c r="I24" s="36">
        <f t="shared" si="13"/>
        <v>30.75</v>
      </c>
      <c r="J24" s="37">
        <f t="shared" si="12"/>
        <v>32</v>
      </c>
    </row>
  </sheetData>
  <mergeCells count="12">
    <mergeCell ref="C7:D7"/>
    <mergeCell ref="E7:F7"/>
    <mergeCell ref="G7:I7"/>
    <mergeCell ref="C2:D2"/>
    <mergeCell ref="E2:F2"/>
    <mergeCell ref="G2:I2"/>
    <mergeCell ref="B19:J19"/>
    <mergeCell ref="C8:D8"/>
    <mergeCell ref="E8:F8"/>
    <mergeCell ref="G8:I8"/>
    <mergeCell ref="B9:J9"/>
    <mergeCell ref="B14:J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95"/>
  <sheetViews>
    <sheetView topLeftCell="B566" workbookViewId="0">
      <selection activeCell="Q7" sqref="Q7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2"/>
      <c r="C4" s="64">
        <v>0.58264684051797866</v>
      </c>
      <c r="D4" s="64">
        <v>14</v>
      </c>
      <c r="E4" s="64">
        <v>31</v>
      </c>
      <c r="F4" s="8">
        <f>1/$M$595</f>
        <v>4.1666666666666664E-2</v>
      </c>
      <c r="G4" s="9">
        <f t="shared" ref="G4:G10" si="0">E4/F4</f>
        <v>744</v>
      </c>
      <c r="H4" s="64">
        <f t="shared" ref="H4:H10" si="1">(G4-$D$13)^2</f>
        <v>10579.5918367347</v>
      </c>
      <c r="I4" s="2"/>
      <c r="M4" s="87">
        <v>1</v>
      </c>
      <c r="N4" s="44">
        <v>439309</v>
      </c>
      <c r="O4" s="87">
        <f t="shared" ref="O4:O67" si="2">M4/$M$595</f>
        <v>4.1666666666666664E-2</v>
      </c>
    </row>
    <row r="5" spans="2:15" x14ac:dyDescent="0.3">
      <c r="B5" s="62"/>
      <c r="C5" s="64">
        <v>0.63389244878574702</v>
      </c>
      <c r="D5" s="64">
        <v>16</v>
      </c>
      <c r="E5" s="64">
        <v>22</v>
      </c>
      <c r="F5" s="8">
        <f t="shared" ref="F5:F10" si="3">1/$M$595</f>
        <v>4.1666666666666664E-2</v>
      </c>
      <c r="G5" s="9">
        <f t="shared" si="0"/>
        <v>528</v>
      </c>
      <c r="H5" s="64">
        <f t="shared" si="1"/>
        <v>12801.306122448972</v>
      </c>
      <c r="I5" s="2"/>
      <c r="M5" s="88"/>
      <c r="N5" s="44">
        <v>439771</v>
      </c>
      <c r="O5" s="88">
        <f t="shared" si="2"/>
        <v>0</v>
      </c>
    </row>
    <row r="6" spans="2:15" x14ac:dyDescent="0.3">
      <c r="B6" s="62"/>
      <c r="C6" s="64">
        <v>0.25039735294580157</v>
      </c>
      <c r="D6" s="64">
        <v>6</v>
      </c>
      <c r="E6" s="64">
        <v>21</v>
      </c>
      <c r="F6" s="8">
        <f t="shared" si="3"/>
        <v>4.1666666666666664E-2</v>
      </c>
      <c r="G6" s="9">
        <f t="shared" si="0"/>
        <v>504</v>
      </c>
      <c r="H6" s="64">
        <f t="shared" si="1"/>
        <v>18808.163265306113</v>
      </c>
      <c r="I6" s="3"/>
      <c r="M6" s="88"/>
      <c r="N6" s="44">
        <v>441573</v>
      </c>
      <c r="O6" s="88">
        <f t="shared" si="2"/>
        <v>0</v>
      </c>
    </row>
    <row r="7" spans="2:15" x14ac:dyDescent="0.3">
      <c r="B7" s="62"/>
      <c r="C7" s="64">
        <v>0.85359335628172195</v>
      </c>
      <c r="D7" s="64">
        <v>21</v>
      </c>
      <c r="E7" s="64">
        <v>28</v>
      </c>
      <c r="F7" s="8">
        <f t="shared" si="3"/>
        <v>4.1666666666666664E-2</v>
      </c>
      <c r="G7" s="9">
        <f t="shared" si="0"/>
        <v>672</v>
      </c>
      <c r="H7" s="64">
        <f t="shared" si="1"/>
        <v>952.16326530612446</v>
      </c>
      <c r="I7" s="3"/>
      <c r="M7" s="88"/>
      <c r="N7" s="44">
        <v>445410</v>
      </c>
      <c r="O7" s="88">
        <f t="shared" si="2"/>
        <v>0</v>
      </c>
    </row>
    <row r="8" spans="2:15" x14ac:dyDescent="0.3">
      <c r="B8" s="62"/>
      <c r="C8" s="64">
        <v>0.66990156798609557</v>
      </c>
      <c r="D8" s="64">
        <v>17</v>
      </c>
      <c r="E8" s="64">
        <v>29</v>
      </c>
      <c r="F8" s="8">
        <f t="shared" si="3"/>
        <v>4.1666666666666664E-2</v>
      </c>
      <c r="G8" s="9">
        <f t="shared" si="0"/>
        <v>696</v>
      </c>
      <c r="H8" s="64">
        <f t="shared" si="1"/>
        <v>3009.3061224489829</v>
      </c>
      <c r="I8" s="3"/>
      <c r="M8" s="88"/>
      <c r="N8" s="44">
        <v>447364</v>
      </c>
      <c r="O8" s="88">
        <f t="shared" si="2"/>
        <v>0</v>
      </c>
    </row>
    <row r="9" spans="2:15" x14ac:dyDescent="0.3">
      <c r="B9" s="62"/>
      <c r="C9" s="64">
        <v>5.3350945266351424E-2</v>
      </c>
      <c r="D9" s="64">
        <v>2</v>
      </c>
      <c r="E9" s="64">
        <v>31</v>
      </c>
      <c r="F9" s="8">
        <f t="shared" si="3"/>
        <v>4.1666666666666664E-2</v>
      </c>
      <c r="G9" s="9">
        <f t="shared" si="0"/>
        <v>744</v>
      </c>
      <c r="H9" s="64">
        <f t="shared" si="1"/>
        <v>10579.5918367347</v>
      </c>
      <c r="I9" s="2"/>
      <c r="L9" s="2"/>
      <c r="M9" s="88"/>
      <c r="N9" s="44">
        <v>450392</v>
      </c>
      <c r="O9" s="88">
        <f t="shared" si="2"/>
        <v>0</v>
      </c>
    </row>
    <row r="10" spans="2:15" x14ac:dyDescent="0.3">
      <c r="B10" s="62"/>
      <c r="C10" s="64">
        <v>0.35680136811738128</v>
      </c>
      <c r="D10" s="64">
        <v>9</v>
      </c>
      <c r="E10" s="64">
        <v>25</v>
      </c>
      <c r="F10" s="8">
        <f t="shared" si="3"/>
        <v>4.1666666666666664E-2</v>
      </c>
      <c r="G10" s="9">
        <f t="shared" si="0"/>
        <v>600</v>
      </c>
      <c r="H10" s="64">
        <f t="shared" si="1"/>
        <v>1692.7346938775484</v>
      </c>
      <c r="I10" s="2"/>
      <c r="M10" s="88"/>
      <c r="N10" s="44">
        <v>451404</v>
      </c>
      <c r="O10" s="88">
        <f t="shared" si="2"/>
        <v>0</v>
      </c>
    </row>
    <row r="11" spans="2:15" x14ac:dyDescent="0.3">
      <c r="B11" s="62"/>
      <c r="C11" s="62"/>
      <c r="D11" s="17"/>
      <c r="E11" s="17">
        <f>SUM(E4:E10)</f>
        <v>187</v>
      </c>
      <c r="F11" s="18"/>
      <c r="G11" s="19"/>
      <c r="H11" s="17"/>
      <c r="I11" s="2"/>
      <c r="M11" s="88"/>
      <c r="N11" s="44">
        <v>452142</v>
      </c>
      <c r="O11" s="88">
        <f t="shared" si="2"/>
        <v>0</v>
      </c>
    </row>
    <row r="12" spans="2:15" x14ac:dyDescent="0.3">
      <c r="B12" s="62"/>
      <c r="C12" s="62"/>
      <c r="D12" s="17"/>
      <c r="E12" s="17"/>
      <c r="F12" s="18"/>
      <c r="G12" s="19"/>
      <c r="H12" s="17"/>
      <c r="I12" s="2"/>
      <c r="M12" s="88"/>
      <c r="N12" s="44">
        <v>455508</v>
      </c>
      <c r="O12" s="88">
        <f t="shared" si="2"/>
        <v>0</v>
      </c>
    </row>
    <row r="13" spans="2:15" ht="43.2" x14ac:dyDescent="0.3">
      <c r="B13" s="62"/>
      <c r="C13" s="16" t="s">
        <v>51</v>
      </c>
      <c r="D13" s="11">
        <f>AVERAGE(G4:G10)</f>
        <v>641.14285714285711</v>
      </c>
      <c r="E13" s="20"/>
      <c r="G13" s="19"/>
      <c r="H13" s="17"/>
      <c r="I13" s="2"/>
      <c r="M13" s="88"/>
      <c r="N13" s="44">
        <v>459657</v>
      </c>
      <c r="O13" s="88">
        <f t="shared" si="2"/>
        <v>0</v>
      </c>
    </row>
    <row r="14" spans="2:15" ht="43.2" x14ac:dyDescent="0.3">
      <c r="B14" s="62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44">
        <v>464436</v>
      </c>
      <c r="O14" s="88">
        <f t="shared" si="2"/>
        <v>0</v>
      </c>
    </row>
    <row r="15" spans="2:15" x14ac:dyDescent="0.3">
      <c r="B15" s="62"/>
      <c r="C15" s="16" t="s">
        <v>2</v>
      </c>
      <c r="D15" s="12">
        <f>SQRT((SUM(H4:H10))/(COUNT(D4:D10)*(COUNT(D4:D10)-1)))</f>
        <v>37.296385993327362</v>
      </c>
      <c r="I15" s="2"/>
      <c r="M15" s="88"/>
      <c r="N15" s="44">
        <v>467954</v>
      </c>
      <c r="O15" s="88">
        <f t="shared" si="2"/>
        <v>0</v>
      </c>
    </row>
    <row r="16" spans="2:15" x14ac:dyDescent="0.3">
      <c r="B16" s="62"/>
      <c r="C16" s="16" t="s">
        <v>1</v>
      </c>
      <c r="D16" s="12">
        <f>MEDIAN(G4:G10)</f>
        <v>672</v>
      </c>
      <c r="I16" s="2"/>
      <c r="M16" s="88"/>
      <c r="N16" s="44">
        <v>467955</v>
      </c>
      <c r="O16" s="88">
        <f t="shared" si="2"/>
        <v>0</v>
      </c>
    </row>
    <row r="17" spans="2:15" x14ac:dyDescent="0.3">
      <c r="B17" s="62"/>
      <c r="C17" s="16" t="s">
        <v>3</v>
      </c>
      <c r="D17" s="12">
        <f>_xlfn.MODE.SNGL(G4:G10)</f>
        <v>744</v>
      </c>
      <c r="I17" s="2"/>
      <c r="M17" s="88"/>
      <c r="N17" s="44">
        <v>469386</v>
      </c>
      <c r="O17" s="88">
        <f t="shared" si="2"/>
        <v>0</v>
      </c>
    </row>
    <row r="18" spans="2:15" x14ac:dyDescent="0.3">
      <c r="B18" s="62"/>
      <c r="C18" s="62"/>
      <c r="I18" s="2"/>
      <c r="M18" s="88"/>
      <c r="N18" s="44">
        <v>469486</v>
      </c>
      <c r="O18" s="88">
        <f t="shared" si="2"/>
        <v>0</v>
      </c>
    </row>
    <row r="19" spans="2:15" x14ac:dyDescent="0.3">
      <c r="B19" s="62"/>
      <c r="C19" s="62"/>
      <c r="M19" s="88"/>
      <c r="N19" s="44">
        <v>472522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479171</v>
      </c>
      <c r="O20" s="88">
        <f t="shared" si="2"/>
        <v>0</v>
      </c>
    </row>
    <row r="21" spans="2:15" x14ac:dyDescent="0.3">
      <c r="G21" s="12">
        <f>MIN(G4:G10)</f>
        <v>504</v>
      </c>
      <c r="H21" s="6">
        <f t="array" ref="H21:H31">FREQUENCY(G4:G10,G21:G31)</f>
        <v>1</v>
      </c>
      <c r="I21" s="13">
        <f t="shared" ref="I21:I31" si="4">H21/COUNT($G$4:$G$10)</f>
        <v>0.14285714285714285</v>
      </c>
      <c r="J21" s="13">
        <f>I21</f>
        <v>0.14285714285714285</v>
      </c>
      <c r="M21" s="88"/>
      <c r="N21" s="44">
        <v>480696</v>
      </c>
      <c r="O21" s="88">
        <f t="shared" si="2"/>
        <v>0</v>
      </c>
    </row>
    <row r="22" spans="2:15" x14ac:dyDescent="0.3">
      <c r="G22" s="12">
        <f t="shared" ref="G22:G30" si="5">G21+($G$31-$G$21)/10</f>
        <v>528</v>
      </c>
      <c r="H22" s="6">
        <v>1</v>
      </c>
      <c r="I22" s="13">
        <f t="shared" si="4"/>
        <v>0.14285714285714285</v>
      </c>
      <c r="J22" s="13">
        <f>J21+I22</f>
        <v>0.2857142857142857</v>
      </c>
      <c r="M22" s="89"/>
      <c r="N22" s="44">
        <v>487305</v>
      </c>
      <c r="O22" s="89">
        <f t="shared" si="2"/>
        <v>0</v>
      </c>
    </row>
    <row r="23" spans="2:15" x14ac:dyDescent="0.3">
      <c r="G23" s="12">
        <f t="shared" si="5"/>
        <v>552</v>
      </c>
      <c r="H23" s="6">
        <v>0</v>
      </c>
      <c r="I23" s="13">
        <f t="shared" si="4"/>
        <v>0</v>
      </c>
      <c r="J23" s="13">
        <f t="shared" ref="J23:J31" si="6">J22+I23</f>
        <v>0.2857142857142857</v>
      </c>
      <c r="M23" s="87">
        <v>2</v>
      </c>
      <c r="N23" s="44">
        <v>439291</v>
      </c>
      <c r="O23" s="87">
        <f t="shared" si="2"/>
        <v>8.3333333333333329E-2</v>
      </c>
    </row>
    <row r="24" spans="2:15" x14ac:dyDescent="0.3">
      <c r="G24" s="12">
        <f t="shared" si="5"/>
        <v>576</v>
      </c>
      <c r="H24" s="6">
        <v>0</v>
      </c>
      <c r="I24" s="13">
        <f t="shared" si="4"/>
        <v>0</v>
      </c>
      <c r="J24" s="13">
        <f t="shared" si="6"/>
        <v>0.2857142857142857</v>
      </c>
      <c r="M24" s="88"/>
      <c r="N24" s="44">
        <v>439934</v>
      </c>
      <c r="O24" s="88">
        <f t="shared" si="2"/>
        <v>0</v>
      </c>
    </row>
    <row r="25" spans="2:15" x14ac:dyDescent="0.3">
      <c r="G25" s="12">
        <f t="shared" si="5"/>
        <v>600</v>
      </c>
      <c r="H25" s="6">
        <v>1</v>
      </c>
      <c r="I25" s="13">
        <f t="shared" si="4"/>
        <v>0.14285714285714285</v>
      </c>
      <c r="J25" s="13">
        <f t="shared" si="6"/>
        <v>0.42857142857142855</v>
      </c>
      <c r="M25" s="88"/>
      <c r="N25" s="44">
        <v>440686</v>
      </c>
      <c r="O25" s="88">
        <f t="shared" si="2"/>
        <v>0</v>
      </c>
    </row>
    <row r="26" spans="2:15" x14ac:dyDescent="0.3">
      <c r="G26" s="12">
        <f t="shared" si="5"/>
        <v>624</v>
      </c>
      <c r="H26" s="6">
        <v>0</v>
      </c>
      <c r="I26" s="13">
        <f t="shared" si="4"/>
        <v>0</v>
      </c>
      <c r="J26" s="13">
        <f t="shared" si="6"/>
        <v>0.42857142857142855</v>
      </c>
      <c r="M26" s="88"/>
      <c r="N26" s="44">
        <v>440817</v>
      </c>
      <c r="O26" s="88">
        <f t="shared" si="2"/>
        <v>0</v>
      </c>
    </row>
    <row r="27" spans="2:15" x14ac:dyDescent="0.3">
      <c r="G27" s="12">
        <f t="shared" si="5"/>
        <v>648</v>
      </c>
      <c r="H27" s="6">
        <v>0</v>
      </c>
      <c r="I27" s="13">
        <f t="shared" si="4"/>
        <v>0</v>
      </c>
      <c r="J27" s="13">
        <f t="shared" si="6"/>
        <v>0.42857142857142855</v>
      </c>
      <c r="M27" s="88"/>
      <c r="N27" s="44">
        <v>441565</v>
      </c>
      <c r="O27" s="88">
        <f t="shared" si="2"/>
        <v>0</v>
      </c>
    </row>
    <row r="28" spans="2:15" x14ac:dyDescent="0.3">
      <c r="G28" s="12">
        <f t="shared" si="5"/>
        <v>672</v>
      </c>
      <c r="H28" s="6">
        <v>1</v>
      </c>
      <c r="I28" s="13">
        <f t="shared" si="4"/>
        <v>0.14285714285714285</v>
      </c>
      <c r="J28" s="13">
        <f t="shared" si="6"/>
        <v>0.5714285714285714</v>
      </c>
      <c r="M28" s="88"/>
      <c r="N28" s="44">
        <v>446707</v>
      </c>
      <c r="O28" s="88">
        <f t="shared" si="2"/>
        <v>0</v>
      </c>
    </row>
    <row r="29" spans="2:15" x14ac:dyDescent="0.3">
      <c r="G29" s="12">
        <f t="shared" si="5"/>
        <v>696</v>
      </c>
      <c r="H29" s="6">
        <v>1</v>
      </c>
      <c r="I29" s="13">
        <f t="shared" si="4"/>
        <v>0.14285714285714285</v>
      </c>
      <c r="J29" s="13">
        <f t="shared" si="6"/>
        <v>0.71428571428571419</v>
      </c>
      <c r="M29" s="88"/>
      <c r="N29" s="44">
        <v>447527</v>
      </c>
      <c r="O29" s="88">
        <f t="shared" si="2"/>
        <v>0</v>
      </c>
    </row>
    <row r="30" spans="2:15" x14ac:dyDescent="0.3">
      <c r="G30" s="12">
        <f t="shared" si="5"/>
        <v>720</v>
      </c>
      <c r="H30" s="6">
        <v>0</v>
      </c>
      <c r="I30" s="13">
        <f t="shared" si="4"/>
        <v>0</v>
      </c>
      <c r="J30" s="13">
        <f t="shared" si="6"/>
        <v>0.71428571428571419</v>
      </c>
      <c r="M30" s="88"/>
      <c r="N30" s="44">
        <v>447777</v>
      </c>
      <c r="O30" s="88">
        <f t="shared" si="2"/>
        <v>0</v>
      </c>
    </row>
    <row r="31" spans="2:15" x14ac:dyDescent="0.3">
      <c r="G31" s="11">
        <f>MAX(G4:G10)</f>
        <v>744</v>
      </c>
      <c r="H31" s="6">
        <v>2</v>
      </c>
      <c r="I31" s="13">
        <f t="shared" si="4"/>
        <v>0.2857142857142857</v>
      </c>
      <c r="J31" s="13">
        <f t="shared" si="6"/>
        <v>0.99999999999999989</v>
      </c>
      <c r="M31" s="88"/>
      <c r="N31" s="44">
        <v>451482</v>
      </c>
      <c r="O31" s="88">
        <f t="shared" si="2"/>
        <v>0</v>
      </c>
    </row>
    <row r="32" spans="2:15" x14ac:dyDescent="0.3">
      <c r="M32" s="88"/>
      <c r="N32" s="50">
        <v>451562</v>
      </c>
      <c r="O32" s="88">
        <f t="shared" si="2"/>
        <v>0</v>
      </c>
    </row>
    <row r="33" spans="13:15" x14ac:dyDescent="0.3">
      <c r="M33" s="88"/>
      <c r="N33" s="6">
        <v>451715</v>
      </c>
      <c r="O33" s="88">
        <f t="shared" si="2"/>
        <v>0</v>
      </c>
    </row>
    <row r="34" spans="13:15" x14ac:dyDescent="0.3">
      <c r="M34" s="88"/>
      <c r="N34" s="44">
        <v>458140</v>
      </c>
      <c r="O34" s="88">
        <f t="shared" si="2"/>
        <v>0</v>
      </c>
    </row>
    <row r="35" spans="13:15" x14ac:dyDescent="0.3">
      <c r="M35" s="88"/>
      <c r="N35" s="44">
        <v>459620</v>
      </c>
      <c r="O35" s="88">
        <f t="shared" si="2"/>
        <v>0</v>
      </c>
    </row>
    <row r="36" spans="13:15" x14ac:dyDescent="0.3">
      <c r="M36" s="88"/>
      <c r="N36" s="44">
        <v>459675</v>
      </c>
      <c r="O36" s="88">
        <f t="shared" si="2"/>
        <v>0</v>
      </c>
    </row>
    <row r="37" spans="13:15" x14ac:dyDescent="0.3">
      <c r="M37" s="88"/>
      <c r="N37" s="44">
        <v>460316</v>
      </c>
      <c r="O37" s="88">
        <f t="shared" si="2"/>
        <v>0</v>
      </c>
    </row>
    <row r="38" spans="13:15" x14ac:dyDescent="0.3">
      <c r="M38" s="88"/>
      <c r="N38" s="44">
        <v>464540</v>
      </c>
      <c r="O38" s="88">
        <f t="shared" si="2"/>
        <v>0</v>
      </c>
    </row>
    <row r="39" spans="13:15" x14ac:dyDescent="0.3">
      <c r="M39" s="88"/>
      <c r="N39" s="44">
        <v>464956</v>
      </c>
      <c r="O39" s="88">
        <f t="shared" si="2"/>
        <v>0</v>
      </c>
    </row>
    <row r="40" spans="13:15" x14ac:dyDescent="0.3">
      <c r="M40" s="88"/>
      <c r="N40" s="44">
        <v>465863</v>
      </c>
      <c r="O40" s="88">
        <f t="shared" si="2"/>
        <v>0</v>
      </c>
    </row>
    <row r="41" spans="13:15" x14ac:dyDescent="0.3">
      <c r="M41" s="88"/>
      <c r="N41" s="44">
        <v>467007</v>
      </c>
      <c r="O41" s="88">
        <f t="shared" si="2"/>
        <v>0</v>
      </c>
    </row>
    <row r="42" spans="13:15" x14ac:dyDescent="0.3">
      <c r="M42" s="88"/>
      <c r="N42" s="44">
        <v>469389</v>
      </c>
      <c r="O42" s="88">
        <f t="shared" si="2"/>
        <v>0</v>
      </c>
    </row>
    <row r="43" spans="13:15" x14ac:dyDescent="0.3">
      <c r="M43" s="88"/>
      <c r="N43" s="44">
        <v>472900</v>
      </c>
      <c r="O43" s="88">
        <f t="shared" si="2"/>
        <v>0</v>
      </c>
    </row>
    <row r="44" spans="13:15" x14ac:dyDescent="0.3">
      <c r="M44" s="88"/>
      <c r="N44" s="44">
        <v>473204</v>
      </c>
      <c r="O44" s="88">
        <f t="shared" si="2"/>
        <v>0</v>
      </c>
    </row>
    <row r="45" spans="13:15" x14ac:dyDescent="0.3">
      <c r="M45" s="88"/>
      <c r="N45" s="44">
        <v>477419</v>
      </c>
      <c r="O45" s="88">
        <f t="shared" si="2"/>
        <v>0</v>
      </c>
    </row>
    <row r="46" spans="13:15" x14ac:dyDescent="0.3">
      <c r="M46" s="88"/>
      <c r="N46" s="44">
        <v>477551</v>
      </c>
      <c r="O46" s="88">
        <f t="shared" si="2"/>
        <v>0</v>
      </c>
    </row>
    <row r="47" spans="13:15" x14ac:dyDescent="0.3">
      <c r="M47" s="88"/>
      <c r="N47" s="44">
        <v>480712</v>
      </c>
      <c r="O47" s="88">
        <f t="shared" si="2"/>
        <v>0</v>
      </c>
    </row>
    <row r="48" spans="13:15" x14ac:dyDescent="0.3">
      <c r="M48" s="88"/>
      <c r="N48" s="44">
        <v>480907</v>
      </c>
      <c r="O48" s="88">
        <f t="shared" si="2"/>
        <v>0</v>
      </c>
    </row>
    <row r="49" spans="13:15" x14ac:dyDescent="0.3">
      <c r="M49" s="88"/>
      <c r="N49" s="44">
        <v>481718</v>
      </c>
      <c r="O49" s="88">
        <f t="shared" si="2"/>
        <v>0</v>
      </c>
    </row>
    <row r="50" spans="13:15" x14ac:dyDescent="0.3">
      <c r="M50" s="88"/>
      <c r="N50" s="44">
        <v>485013</v>
      </c>
      <c r="O50" s="88">
        <f t="shared" si="2"/>
        <v>0</v>
      </c>
    </row>
    <row r="51" spans="13:15" x14ac:dyDescent="0.3">
      <c r="M51" s="88"/>
      <c r="N51" s="44">
        <v>485041</v>
      </c>
      <c r="O51" s="88">
        <f t="shared" si="2"/>
        <v>0</v>
      </c>
    </row>
    <row r="52" spans="13:15" x14ac:dyDescent="0.3">
      <c r="M52" s="88"/>
      <c r="N52" s="44">
        <v>486147</v>
      </c>
      <c r="O52" s="88">
        <f t="shared" si="2"/>
        <v>0</v>
      </c>
    </row>
    <row r="53" spans="13:15" x14ac:dyDescent="0.3">
      <c r="M53" s="89"/>
      <c r="N53" s="44">
        <v>487407</v>
      </c>
      <c r="O53" s="89">
        <f t="shared" si="2"/>
        <v>0</v>
      </c>
    </row>
    <row r="54" spans="13:15" x14ac:dyDescent="0.3">
      <c r="M54" s="87">
        <v>3</v>
      </c>
      <c r="N54" s="44">
        <v>440545</v>
      </c>
      <c r="O54" s="87">
        <f t="shared" si="2"/>
        <v>0.125</v>
      </c>
    </row>
    <row r="55" spans="13:15" x14ac:dyDescent="0.3">
      <c r="M55" s="88"/>
      <c r="N55" s="44">
        <v>440894</v>
      </c>
      <c r="O55" s="88">
        <f t="shared" si="2"/>
        <v>0</v>
      </c>
    </row>
    <row r="56" spans="13:15" x14ac:dyDescent="0.3">
      <c r="M56" s="88"/>
      <c r="N56" s="44">
        <v>441977</v>
      </c>
      <c r="O56" s="88">
        <f t="shared" si="2"/>
        <v>0</v>
      </c>
    </row>
    <row r="57" spans="13:15" x14ac:dyDescent="0.3">
      <c r="M57" s="88"/>
      <c r="N57" s="44">
        <v>448361</v>
      </c>
      <c r="O57" s="88">
        <f t="shared" si="2"/>
        <v>0</v>
      </c>
    </row>
    <row r="58" spans="13:15" x14ac:dyDescent="0.3">
      <c r="M58" s="88"/>
      <c r="N58" s="44">
        <v>452391</v>
      </c>
      <c r="O58" s="88">
        <f t="shared" si="2"/>
        <v>0</v>
      </c>
    </row>
    <row r="59" spans="13:15" x14ac:dyDescent="0.3">
      <c r="M59" s="88"/>
      <c r="N59" s="44">
        <v>454376</v>
      </c>
      <c r="O59" s="88">
        <f t="shared" si="2"/>
        <v>0</v>
      </c>
    </row>
    <row r="60" spans="13:15" x14ac:dyDescent="0.3">
      <c r="M60" s="88"/>
      <c r="N60" s="44">
        <v>456673</v>
      </c>
      <c r="O60" s="88">
        <f t="shared" si="2"/>
        <v>0</v>
      </c>
    </row>
    <row r="61" spans="13:15" x14ac:dyDescent="0.3">
      <c r="M61" s="88"/>
      <c r="N61" s="44">
        <v>457448</v>
      </c>
      <c r="O61" s="88">
        <f t="shared" si="2"/>
        <v>0</v>
      </c>
    </row>
    <row r="62" spans="13:15" x14ac:dyDescent="0.3">
      <c r="M62" s="88"/>
      <c r="N62" s="44">
        <v>458875</v>
      </c>
      <c r="O62" s="88">
        <f t="shared" si="2"/>
        <v>0</v>
      </c>
    </row>
    <row r="63" spans="13:15" x14ac:dyDescent="0.3">
      <c r="M63" s="88"/>
      <c r="N63" s="44">
        <v>460302</v>
      </c>
      <c r="O63" s="88">
        <f t="shared" si="2"/>
        <v>0</v>
      </c>
    </row>
    <row r="64" spans="13:15" x14ac:dyDescent="0.3">
      <c r="M64" s="88"/>
      <c r="N64" s="44">
        <v>460303</v>
      </c>
      <c r="O64" s="88">
        <f t="shared" si="2"/>
        <v>0</v>
      </c>
    </row>
    <row r="65" spans="13:15" x14ac:dyDescent="0.3">
      <c r="M65" s="88"/>
      <c r="N65" s="44">
        <v>467268</v>
      </c>
      <c r="O65" s="88">
        <f t="shared" si="2"/>
        <v>0</v>
      </c>
    </row>
    <row r="66" spans="13:15" x14ac:dyDescent="0.3">
      <c r="M66" s="88"/>
      <c r="N66" s="44">
        <v>468758</v>
      </c>
      <c r="O66" s="88">
        <f t="shared" si="2"/>
        <v>0</v>
      </c>
    </row>
    <row r="67" spans="13:15" x14ac:dyDescent="0.3">
      <c r="M67" s="88"/>
      <c r="N67" s="44">
        <v>469377</v>
      </c>
      <c r="O67" s="88">
        <f t="shared" si="2"/>
        <v>0</v>
      </c>
    </row>
    <row r="68" spans="13:15" x14ac:dyDescent="0.3">
      <c r="M68" s="88"/>
      <c r="N68" s="44">
        <v>472985</v>
      </c>
      <c r="O68" s="88">
        <f t="shared" ref="O68:O131" si="7">M68/$M$595</f>
        <v>0</v>
      </c>
    </row>
    <row r="69" spans="13:15" x14ac:dyDescent="0.3">
      <c r="M69" s="88"/>
      <c r="N69" s="44">
        <v>473203</v>
      </c>
      <c r="O69" s="88">
        <f t="shared" si="7"/>
        <v>0</v>
      </c>
    </row>
    <row r="70" spans="13:15" x14ac:dyDescent="0.3">
      <c r="M70" s="88"/>
      <c r="N70" s="44">
        <v>473673</v>
      </c>
      <c r="O70" s="88">
        <f t="shared" si="7"/>
        <v>0</v>
      </c>
    </row>
    <row r="71" spans="13:15" x14ac:dyDescent="0.3">
      <c r="M71" s="88"/>
      <c r="N71" s="44">
        <v>477268</v>
      </c>
      <c r="O71" s="88">
        <f t="shared" si="7"/>
        <v>0</v>
      </c>
    </row>
    <row r="72" spans="13:15" x14ac:dyDescent="0.3">
      <c r="M72" s="88"/>
      <c r="N72" s="44">
        <v>480723</v>
      </c>
      <c r="O72" s="88">
        <f t="shared" si="7"/>
        <v>0</v>
      </c>
    </row>
    <row r="73" spans="13:15" x14ac:dyDescent="0.3">
      <c r="M73" s="88"/>
      <c r="N73" s="44">
        <v>481514</v>
      </c>
      <c r="O73" s="88">
        <f t="shared" si="7"/>
        <v>0</v>
      </c>
    </row>
    <row r="74" spans="13:15" x14ac:dyDescent="0.3">
      <c r="M74" s="88"/>
      <c r="N74" s="44">
        <v>482531</v>
      </c>
      <c r="O74" s="88">
        <f t="shared" si="7"/>
        <v>0</v>
      </c>
    </row>
    <row r="75" spans="13:15" x14ac:dyDescent="0.3">
      <c r="M75" s="88"/>
      <c r="N75" s="44">
        <v>486136</v>
      </c>
      <c r="O75" s="88">
        <f t="shared" si="7"/>
        <v>0</v>
      </c>
    </row>
    <row r="76" spans="13:15" x14ac:dyDescent="0.3">
      <c r="M76" s="89"/>
      <c r="N76" s="44">
        <v>487421</v>
      </c>
      <c r="O76" s="89">
        <f t="shared" si="7"/>
        <v>0</v>
      </c>
    </row>
    <row r="77" spans="13:15" x14ac:dyDescent="0.3">
      <c r="M77" s="87">
        <v>4</v>
      </c>
      <c r="N77" s="44">
        <v>441970</v>
      </c>
      <c r="O77" s="87">
        <f t="shared" si="7"/>
        <v>0.16666666666666666</v>
      </c>
    </row>
    <row r="78" spans="13:15" x14ac:dyDescent="0.3">
      <c r="M78" s="88"/>
      <c r="N78" s="44">
        <v>445412</v>
      </c>
      <c r="O78" s="88">
        <f t="shared" si="7"/>
        <v>0</v>
      </c>
    </row>
    <row r="79" spans="13:15" x14ac:dyDescent="0.3">
      <c r="M79" s="88"/>
      <c r="N79" s="44">
        <v>445469</v>
      </c>
      <c r="O79" s="88">
        <f t="shared" si="7"/>
        <v>0</v>
      </c>
    </row>
    <row r="80" spans="13:15" x14ac:dyDescent="0.3">
      <c r="M80" s="88"/>
      <c r="N80" s="44">
        <v>446514</v>
      </c>
      <c r="O80" s="88">
        <f t="shared" si="7"/>
        <v>0</v>
      </c>
    </row>
    <row r="81" spans="13:15" x14ac:dyDescent="0.3">
      <c r="M81" s="88"/>
      <c r="N81" s="44">
        <v>448488</v>
      </c>
      <c r="O81" s="88">
        <f t="shared" si="7"/>
        <v>0</v>
      </c>
    </row>
    <row r="82" spans="13:15" x14ac:dyDescent="0.3">
      <c r="M82" s="88"/>
      <c r="N82" s="44">
        <v>450051</v>
      </c>
      <c r="O82" s="88">
        <f t="shared" si="7"/>
        <v>0</v>
      </c>
    </row>
    <row r="83" spans="13:15" x14ac:dyDescent="0.3">
      <c r="M83" s="88"/>
      <c r="N83" s="44">
        <v>452569</v>
      </c>
      <c r="O83" s="88">
        <f t="shared" si="7"/>
        <v>0</v>
      </c>
    </row>
    <row r="84" spans="13:15" x14ac:dyDescent="0.3">
      <c r="M84" s="88"/>
      <c r="N84" s="44">
        <v>457233</v>
      </c>
      <c r="O84" s="88">
        <f t="shared" si="7"/>
        <v>0</v>
      </c>
    </row>
    <row r="85" spans="13:15" x14ac:dyDescent="0.3">
      <c r="M85" s="88"/>
      <c r="N85" s="44">
        <v>458064</v>
      </c>
      <c r="O85" s="88">
        <f t="shared" si="7"/>
        <v>0</v>
      </c>
    </row>
    <row r="86" spans="13:15" x14ac:dyDescent="0.3">
      <c r="M86" s="88"/>
      <c r="N86" s="44">
        <v>459646</v>
      </c>
      <c r="O86" s="88">
        <f t="shared" si="7"/>
        <v>0</v>
      </c>
    </row>
    <row r="87" spans="13:15" x14ac:dyDescent="0.3">
      <c r="M87" s="88"/>
      <c r="N87" s="44">
        <v>465158</v>
      </c>
      <c r="O87" s="88">
        <f t="shared" si="7"/>
        <v>0</v>
      </c>
    </row>
    <row r="88" spans="13:15" x14ac:dyDescent="0.3">
      <c r="M88" s="88"/>
      <c r="N88" s="44">
        <v>465923</v>
      </c>
      <c r="O88" s="88">
        <f t="shared" si="7"/>
        <v>0</v>
      </c>
    </row>
    <row r="89" spans="13:15" x14ac:dyDescent="0.3">
      <c r="M89" s="88"/>
      <c r="N89" s="44">
        <v>469398</v>
      </c>
      <c r="O89" s="88">
        <f t="shared" si="7"/>
        <v>0</v>
      </c>
    </row>
    <row r="90" spans="13:15" x14ac:dyDescent="0.3">
      <c r="M90" s="88"/>
      <c r="N90" s="44">
        <v>469495</v>
      </c>
      <c r="O90" s="88">
        <f t="shared" si="7"/>
        <v>0</v>
      </c>
    </row>
    <row r="91" spans="13:15" x14ac:dyDescent="0.3">
      <c r="M91" s="88"/>
      <c r="N91" s="44">
        <v>472881</v>
      </c>
      <c r="O91" s="88">
        <f t="shared" si="7"/>
        <v>0</v>
      </c>
    </row>
    <row r="92" spans="13:15" x14ac:dyDescent="0.3">
      <c r="M92" s="88"/>
      <c r="N92" s="44">
        <v>478890</v>
      </c>
      <c r="O92" s="88">
        <f t="shared" si="7"/>
        <v>0</v>
      </c>
    </row>
    <row r="93" spans="13:15" x14ac:dyDescent="0.3">
      <c r="M93" s="88"/>
      <c r="N93" s="44">
        <v>479156</v>
      </c>
      <c r="O93" s="88">
        <f t="shared" si="7"/>
        <v>0</v>
      </c>
    </row>
    <row r="94" spans="13:15" x14ac:dyDescent="0.3">
      <c r="M94" s="88"/>
      <c r="N94" s="44">
        <v>480668</v>
      </c>
      <c r="O94" s="88">
        <f t="shared" si="7"/>
        <v>0</v>
      </c>
    </row>
    <row r="95" spans="13:15" x14ac:dyDescent="0.3">
      <c r="M95" s="88"/>
      <c r="N95" s="44">
        <v>480693</v>
      </c>
      <c r="O95" s="88">
        <f t="shared" si="7"/>
        <v>0</v>
      </c>
    </row>
    <row r="96" spans="13:15" x14ac:dyDescent="0.3">
      <c r="M96" s="88"/>
      <c r="N96" s="44">
        <v>483265</v>
      </c>
      <c r="O96" s="88">
        <f t="shared" si="7"/>
        <v>0</v>
      </c>
    </row>
    <row r="97" spans="13:15" x14ac:dyDescent="0.3">
      <c r="M97" s="88"/>
      <c r="N97" s="44">
        <v>485183</v>
      </c>
      <c r="O97" s="88">
        <f t="shared" si="7"/>
        <v>0</v>
      </c>
    </row>
    <row r="98" spans="13:15" x14ac:dyDescent="0.3">
      <c r="M98" s="89"/>
      <c r="N98" s="44">
        <v>485247</v>
      </c>
      <c r="O98" s="89">
        <f t="shared" si="7"/>
        <v>0</v>
      </c>
    </row>
    <row r="99" spans="13:15" x14ac:dyDescent="0.3">
      <c r="M99" s="87">
        <v>5</v>
      </c>
      <c r="N99" s="44">
        <v>439208</v>
      </c>
      <c r="O99" s="87">
        <f t="shared" si="7"/>
        <v>0.20833333333333334</v>
      </c>
    </row>
    <row r="100" spans="13:15" x14ac:dyDescent="0.3">
      <c r="M100" s="88"/>
      <c r="N100" s="44">
        <v>439977</v>
      </c>
      <c r="O100" s="88">
        <f t="shared" si="7"/>
        <v>0</v>
      </c>
    </row>
    <row r="101" spans="13:15" x14ac:dyDescent="0.3">
      <c r="M101" s="88"/>
      <c r="N101" s="44">
        <v>440013</v>
      </c>
      <c r="O101" s="88">
        <f t="shared" si="7"/>
        <v>0</v>
      </c>
    </row>
    <row r="102" spans="13:15" x14ac:dyDescent="0.3">
      <c r="M102" s="88"/>
      <c r="N102" s="44">
        <v>440031</v>
      </c>
      <c r="O102" s="88">
        <f t="shared" si="7"/>
        <v>0</v>
      </c>
    </row>
    <row r="103" spans="13:15" x14ac:dyDescent="0.3">
      <c r="M103" s="88"/>
      <c r="N103" s="44">
        <v>440565</v>
      </c>
      <c r="O103" s="88">
        <f t="shared" si="7"/>
        <v>0</v>
      </c>
    </row>
    <row r="104" spans="13:15" x14ac:dyDescent="0.3">
      <c r="M104" s="88"/>
      <c r="N104" s="44">
        <v>440646</v>
      </c>
      <c r="O104" s="88">
        <f t="shared" si="7"/>
        <v>0</v>
      </c>
    </row>
    <row r="105" spans="13:15" x14ac:dyDescent="0.3">
      <c r="M105" s="88"/>
      <c r="N105" s="44">
        <v>440864</v>
      </c>
      <c r="O105" s="88">
        <f t="shared" si="7"/>
        <v>0</v>
      </c>
    </row>
    <row r="106" spans="13:15" x14ac:dyDescent="0.3">
      <c r="M106" s="88"/>
      <c r="N106" s="44">
        <v>440899</v>
      </c>
      <c r="O106" s="88">
        <f t="shared" si="7"/>
        <v>0</v>
      </c>
    </row>
    <row r="107" spans="13:15" x14ac:dyDescent="0.3">
      <c r="M107" s="88"/>
      <c r="N107" s="44">
        <v>442020</v>
      </c>
      <c r="O107" s="88">
        <f t="shared" si="7"/>
        <v>0</v>
      </c>
    </row>
    <row r="108" spans="13:15" x14ac:dyDescent="0.3">
      <c r="M108" s="88"/>
      <c r="N108" s="44">
        <v>445381</v>
      </c>
      <c r="O108" s="88">
        <f t="shared" si="7"/>
        <v>0</v>
      </c>
    </row>
    <row r="109" spans="13:15" x14ac:dyDescent="0.3">
      <c r="M109" s="88"/>
      <c r="N109" s="44">
        <v>446711</v>
      </c>
      <c r="O109" s="88">
        <f t="shared" si="7"/>
        <v>0</v>
      </c>
    </row>
    <row r="110" spans="13:15" x14ac:dyDescent="0.3">
      <c r="M110" s="88"/>
      <c r="N110" s="44">
        <v>451714</v>
      </c>
      <c r="O110" s="88">
        <f t="shared" si="7"/>
        <v>0</v>
      </c>
    </row>
    <row r="111" spans="13:15" x14ac:dyDescent="0.3">
      <c r="M111" s="88"/>
      <c r="N111" s="44">
        <v>453279</v>
      </c>
      <c r="O111" s="88">
        <f t="shared" si="7"/>
        <v>0</v>
      </c>
    </row>
    <row r="112" spans="13:15" x14ac:dyDescent="0.3">
      <c r="M112" s="88"/>
      <c r="N112" s="44">
        <v>453315</v>
      </c>
      <c r="O112" s="88">
        <f t="shared" si="7"/>
        <v>0</v>
      </c>
    </row>
    <row r="113" spans="13:15" x14ac:dyDescent="0.3">
      <c r="M113" s="88"/>
      <c r="N113" s="44">
        <v>453316</v>
      </c>
      <c r="O113" s="88">
        <f t="shared" si="7"/>
        <v>0</v>
      </c>
    </row>
    <row r="114" spans="13:15" x14ac:dyDescent="0.3">
      <c r="M114" s="88"/>
      <c r="N114" s="44">
        <v>456382</v>
      </c>
      <c r="O114" s="88">
        <f t="shared" si="7"/>
        <v>0</v>
      </c>
    </row>
    <row r="115" spans="13:15" x14ac:dyDescent="0.3">
      <c r="M115" s="88"/>
      <c r="N115" s="44">
        <v>458068</v>
      </c>
      <c r="O115" s="88">
        <f t="shared" si="7"/>
        <v>0</v>
      </c>
    </row>
    <row r="116" spans="13:15" x14ac:dyDescent="0.3">
      <c r="M116" s="88"/>
      <c r="N116" s="44">
        <v>459672</v>
      </c>
      <c r="O116" s="88">
        <f t="shared" si="7"/>
        <v>0</v>
      </c>
    </row>
    <row r="117" spans="13:15" x14ac:dyDescent="0.3">
      <c r="M117" s="88"/>
      <c r="N117" s="44">
        <v>460298</v>
      </c>
      <c r="O117" s="88">
        <f t="shared" si="7"/>
        <v>0</v>
      </c>
    </row>
    <row r="118" spans="13:15" x14ac:dyDescent="0.3">
      <c r="M118" s="88"/>
      <c r="N118" s="44">
        <v>460308</v>
      </c>
      <c r="O118" s="88">
        <f t="shared" si="7"/>
        <v>0</v>
      </c>
    </row>
    <row r="119" spans="13:15" x14ac:dyDescent="0.3">
      <c r="M119" s="88"/>
      <c r="N119" s="44">
        <v>461093</v>
      </c>
      <c r="O119" s="88">
        <f t="shared" si="7"/>
        <v>0</v>
      </c>
    </row>
    <row r="120" spans="13:15" x14ac:dyDescent="0.3">
      <c r="M120" s="88"/>
      <c r="N120" s="44">
        <v>466075</v>
      </c>
      <c r="O120" s="88">
        <f t="shared" si="7"/>
        <v>0</v>
      </c>
    </row>
    <row r="121" spans="13:15" x14ac:dyDescent="0.3">
      <c r="M121" s="88"/>
      <c r="N121" s="44">
        <v>469373</v>
      </c>
      <c r="O121" s="88">
        <f t="shared" si="7"/>
        <v>0</v>
      </c>
    </row>
    <row r="122" spans="13:15" x14ac:dyDescent="0.3">
      <c r="M122" s="88"/>
      <c r="N122" s="44">
        <v>469397</v>
      </c>
      <c r="O122" s="88">
        <f t="shared" si="7"/>
        <v>0</v>
      </c>
    </row>
    <row r="123" spans="13:15" x14ac:dyDescent="0.3">
      <c r="M123" s="88"/>
      <c r="N123" s="44">
        <v>473700</v>
      </c>
      <c r="O123" s="88">
        <f t="shared" si="7"/>
        <v>0</v>
      </c>
    </row>
    <row r="124" spans="13:15" x14ac:dyDescent="0.3">
      <c r="M124" s="88"/>
      <c r="N124" s="44">
        <v>474768</v>
      </c>
      <c r="O124" s="88">
        <f t="shared" si="7"/>
        <v>0</v>
      </c>
    </row>
    <row r="125" spans="13:15" x14ac:dyDescent="0.3">
      <c r="M125" s="88"/>
      <c r="N125" s="44">
        <v>475599</v>
      </c>
      <c r="O125" s="88">
        <f t="shared" si="7"/>
        <v>0</v>
      </c>
    </row>
    <row r="126" spans="13:15" x14ac:dyDescent="0.3">
      <c r="M126" s="88"/>
      <c r="N126" s="44">
        <v>478997</v>
      </c>
      <c r="O126" s="88">
        <f t="shared" si="7"/>
        <v>0</v>
      </c>
    </row>
    <row r="127" spans="13:15" x14ac:dyDescent="0.3">
      <c r="M127" s="88"/>
      <c r="N127" s="44">
        <v>480702</v>
      </c>
      <c r="O127" s="88">
        <f t="shared" si="7"/>
        <v>0</v>
      </c>
    </row>
    <row r="128" spans="13:15" x14ac:dyDescent="0.3">
      <c r="M128" s="88"/>
      <c r="N128" s="44">
        <v>481604</v>
      </c>
      <c r="O128" s="88">
        <f t="shared" si="7"/>
        <v>0</v>
      </c>
    </row>
    <row r="129" spans="13:15" x14ac:dyDescent="0.3">
      <c r="M129" s="88"/>
      <c r="N129" s="44">
        <v>487403</v>
      </c>
      <c r="O129" s="88">
        <f t="shared" si="7"/>
        <v>0</v>
      </c>
    </row>
    <row r="130" spans="13:15" x14ac:dyDescent="0.3">
      <c r="M130" s="89"/>
      <c r="N130" s="44">
        <v>487406</v>
      </c>
      <c r="O130" s="89">
        <f t="shared" si="7"/>
        <v>0</v>
      </c>
    </row>
    <row r="131" spans="13:15" x14ac:dyDescent="0.3">
      <c r="M131" s="87">
        <v>6</v>
      </c>
      <c r="N131" s="44">
        <v>439171</v>
      </c>
      <c r="O131" s="87">
        <f t="shared" si="7"/>
        <v>0.25</v>
      </c>
    </row>
    <row r="132" spans="13:15" x14ac:dyDescent="0.3">
      <c r="M132" s="88"/>
      <c r="N132" s="44">
        <v>439891</v>
      </c>
      <c r="O132" s="88">
        <f t="shared" ref="O132:O195" si="8">M132/$M$595</f>
        <v>0</v>
      </c>
    </row>
    <row r="133" spans="13:15" x14ac:dyDescent="0.3">
      <c r="M133" s="88"/>
      <c r="N133" s="44">
        <v>440553</v>
      </c>
      <c r="O133" s="88">
        <f t="shared" si="8"/>
        <v>0</v>
      </c>
    </row>
    <row r="134" spans="13:15" x14ac:dyDescent="0.3">
      <c r="M134" s="88"/>
      <c r="N134" s="44">
        <v>442734</v>
      </c>
      <c r="O134" s="88">
        <f t="shared" si="8"/>
        <v>0</v>
      </c>
    </row>
    <row r="135" spans="13:15" x14ac:dyDescent="0.3">
      <c r="M135" s="88"/>
      <c r="N135" s="6">
        <v>447508</v>
      </c>
      <c r="O135" s="88">
        <f t="shared" si="8"/>
        <v>0</v>
      </c>
    </row>
    <row r="136" spans="13:15" x14ac:dyDescent="0.3">
      <c r="M136" s="88"/>
      <c r="N136" s="44">
        <v>447817</v>
      </c>
      <c r="O136" s="88">
        <f t="shared" si="8"/>
        <v>0</v>
      </c>
    </row>
    <row r="137" spans="13:15" x14ac:dyDescent="0.3">
      <c r="M137" s="88"/>
      <c r="N137" s="44">
        <v>448489</v>
      </c>
      <c r="O137" s="88">
        <f t="shared" si="8"/>
        <v>0</v>
      </c>
    </row>
    <row r="138" spans="13:15" x14ac:dyDescent="0.3">
      <c r="M138" s="88"/>
      <c r="N138" s="50">
        <v>450268</v>
      </c>
      <c r="O138" s="88">
        <f t="shared" si="8"/>
        <v>0</v>
      </c>
    </row>
    <row r="139" spans="13:15" x14ac:dyDescent="0.3">
      <c r="M139" s="88"/>
      <c r="N139" s="44">
        <v>451718</v>
      </c>
      <c r="O139" s="88">
        <f t="shared" si="8"/>
        <v>0</v>
      </c>
    </row>
    <row r="140" spans="13:15" x14ac:dyDescent="0.3">
      <c r="M140" s="88"/>
      <c r="N140" s="44">
        <v>455600</v>
      </c>
      <c r="O140" s="88">
        <f t="shared" si="8"/>
        <v>0</v>
      </c>
    </row>
    <row r="141" spans="13:15" x14ac:dyDescent="0.3">
      <c r="M141" s="88"/>
      <c r="N141" s="44">
        <v>457242</v>
      </c>
      <c r="O141" s="88">
        <f t="shared" si="8"/>
        <v>0</v>
      </c>
    </row>
    <row r="142" spans="13:15" x14ac:dyDescent="0.3">
      <c r="M142" s="88"/>
      <c r="N142" s="44">
        <v>457340</v>
      </c>
      <c r="O142" s="88">
        <f t="shared" si="8"/>
        <v>0</v>
      </c>
    </row>
    <row r="143" spans="13:15" x14ac:dyDescent="0.3">
      <c r="M143" s="88"/>
      <c r="N143" s="44">
        <v>459658</v>
      </c>
      <c r="O143" s="88">
        <f t="shared" si="8"/>
        <v>0</v>
      </c>
    </row>
    <row r="144" spans="13:15" x14ac:dyDescent="0.3">
      <c r="M144" s="88"/>
      <c r="N144" s="44">
        <v>459738</v>
      </c>
      <c r="O144" s="88">
        <f t="shared" si="8"/>
        <v>0</v>
      </c>
    </row>
    <row r="145" spans="13:15" x14ac:dyDescent="0.3">
      <c r="M145" s="88"/>
      <c r="N145" s="44">
        <v>460289</v>
      </c>
      <c r="O145" s="88">
        <f t="shared" si="8"/>
        <v>0</v>
      </c>
    </row>
    <row r="146" spans="13:15" x14ac:dyDescent="0.3">
      <c r="M146" s="88"/>
      <c r="N146" s="44">
        <v>472681</v>
      </c>
      <c r="O146" s="88">
        <f t="shared" si="8"/>
        <v>0</v>
      </c>
    </row>
    <row r="147" spans="13:15" x14ac:dyDescent="0.3">
      <c r="M147" s="88"/>
      <c r="N147" s="44">
        <v>473671</v>
      </c>
      <c r="O147" s="88">
        <f t="shared" si="8"/>
        <v>0</v>
      </c>
    </row>
    <row r="148" spans="13:15" x14ac:dyDescent="0.3">
      <c r="M148" s="88"/>
      <c r="N148" s="44">
        <v>473699</v>
      </c>
      <c r="O148" s="88">
        <f t="shared" si="8"/>
        <v>0</v>
      </c>
    </row>
    <row r="149" spans="13:15" x14ac:dyDescent="0.3">
      <c r="M149" s="88"/>
      <c r="N149" s="44">
        <v>478127</v>
      </c>
      <c r="O149" s="88">
        <f t="shared" si="8"/>
        <v>0</v>
      </c>
    </row>
    <row r="150" spans="13:15" x14ac:dyDescent="0.3">
      <c r="M150" s="88"/>
      <c r="N150" s="44">
        <v>483291</v>
      </c>
      <c r="O150" s="88">
        <f t="shared" si="8"/>
        <v>0</v>
      </c>
    </row>
    <row r="151" spans="13:15" x14ac:dyDescent="0.3">
      <c r="M151" s="89"/>
      <c r="N151" s="44">
        <v>483689</v>
      </c>
      <c r="O151" s="89">
        <f t="shared" si="8"/>
        <v>0</v>
      </c>
    </row>
    <row r="152" spans="13:15" x14ac:dyDescent="0.3">
      <c r="M152" s="87">
        <v>7</v>
      </c>
      <c r="N152" s="44">
        <v>440690</v>
      </c>
      <c r="O152" s="87">
        <f t="shared" si="8"/>
        <v>0.29166666666666669</v>
      </c>
    </row>
    <row r="153" spans="13:15" x14ac:dyDescent="0.3">
      <c r="M153" s="88"/>
      <c r="N153" s="44">
        <v>440758</v>
      </c>
      <c r="O153" s="88">
        <f t="shared" si="8"/>
        <v>0</v>
      </c>
    </row>
    <row r="154" spans="13:15" x14ac:dyDescent="0.3">
      <c r="M154" s="88"/>
      <c r="N154" s="44">
        <v>440867</v>
      </c>
      <c r="O154" s="88">
        <f t="shared" si="8"/>
        <v>0</v>
      </c>
    </row>
    <row r="155" spans="13:15" x14ac:dyDescent="0.3">
      <c r="M155" s="88"/>
      <c r="N155" s="44">
        <v>441626</v>
      </c>
      <c r="O155" s="88">
        <f t="shared" si="8"/>
        <v>0</v>
      </c>
    </row>
    <row r="156" spans="13:15" x14ac:dyDescent="0.3">
      <c r="M156" s="88"/>
      <c r="N156" s="44">
        <v>441743</v>
      </c>
      <c r="O156" s="88">
        <f t="shared" si="8"/>
        <v>0</v>
      </c>
    </row>
    <row r="157" spans="13:15" x14ac:dyDescent="0.3">
      <c r="M157" s="88"/>
      <c r="N157" s="44">
        <v>442850</v>
      </c>
      <c r="O157" s="88">
        <f t="shared" si="8"/>
        <v>0</v>
      </c>
    </row>
    <row r="158" spans="13:15" x14ac:dyDescent="0.3">
      <c r="M158" s="88"/>
      <c r="N158" s="44">
        <v>443409</v>
      </c>
      <c r="O158" s="88">
        <f t="shared" si="8"/>
        <v>0</v>
      </c>
    </row>
    <row r="159" spans="13:15" x14ac:dyDescent="0.3">
      <c r="M159" s="88"/>
      <c r="N159" s="44">
        <v>452607</v>
      </c>
      <c r="O159" s="88">
        <f t="shared" si="8"/>
        <v>0</v>
      </c>
    </row>
    <row r="160" spans="13:15" x14ac:dyDescent="0.3">
      <c r="M160" s="88"/>
      <c r="N160" s="44">
        <v>456674</v>
      </c>
      <c r="O160" s="88">
        <f t="shared" si="8"/>
        <v>0</v>
      </c>
    </row>
    <row r="161" spans="13:15" x14ac:dyDescent="0.3">
      <c r="M161" s="88"/>
      <c r="N161" s="44">
        <v>459651</v>
      </c>
      <c r="O161" s="88">
        <f t="shared" si="8"/>
        <v>0</v>
      </c>
    </row>
    <row r="162" spans="13:15" x14ac:dyDescent="0.3">
      <c r="M162" s="88"/>
      <c r="N162" s="44">
        <v>459653</v>
      </c>
      <c r="O162" s="88">
        <f t="shared" si="8"/>
        <v>0</v>
      </c>
    </row>
    <row r="163" spans="13:15" x14ac:dyDescent="0.3">
      <c r="M163" s="88"/>
      <c r="N163" s="44">
        <v>460299</v>
      </c>
      <c r="O163" s="88">
        <f t="shared" si="8"/>
        <v>0</v>
      </c>
    </row>
    <row r="164" spans="13:15" x14ac:dyDescent="0.3">
      <c r="M164" s="88"/>
      <c r="N164" s="44">
        <v>460306</v>
      </c>
      <c r="O164" s="88">
        <f t="shared" si="8"/>
        <v>0</v>
      </c>
    </row>
    <row r="165" spans="13:15" x14ac:dyDescent="0.3">
      <c r="M165" s="88"/>
      <c r="N165" s="44">
        <v>467932</v>
      </c>
      <c r="O165" s="88">
        <f t="shared" si="8"/>
        <v>0</v>
      </c>
    </row>
    <row r="166" spans="13:15" x14ac:dyDescent="0.3">
      <c r="M166" s="88"/>
      <c r="N166" s="44">
        <v>469084</v>
      </c>
      <c r="O166" s="88">
        <f t="shared" si="8"/>
        <v>0</v>
      </c>
    </row>
    <row r="167" spans="13:15" x14ac:dyDescent="0.3">
      <c r="M167" s="88"/>
      <c r="N167" s="44">
        <v>469364</v>
      </c>
      <c r="O167" s="88">
        <f t="shared" si="8"/>
        <v>0</v>
      </c>
    </row>
    <row r="168" spans="13:15" x14ac:dyDescent="0.3">
      <c r="M168" s="88"/>
      <c r="N168" s="44">
        <v>469375</v>
      </c>
      <c r="O168" s="88">
        <f t="shared" si="8"/>
        <v>0</v>
      </c>
    </row>
    <row r="169" spans="13:15" x14ac:dyDescent="0.3">
      <c r="M169" s="88"/>
      <c r="N169" s="44">
        <v>469379</v>
      </c>
      <c r="O169" s="88">
        <f t="shared" si="8"/>
        <v>0</v>
      </c>
    </row>
    <row r="170" spans="13:15" x14ac:dyDescent="0.3">
      <c r="M170" s="88"/>
      <c r="N170" s="44">
        <v>469387</v>
      </c>
      <c r="O170" s="88">
        <f t="shared" si="8"/>
        <v>0</v>
      </c>
    </row>
    <row r="171" spans="13:15" x14ac:dyDescent="0.3">
      <c r="M171" s="88"/>
      <c r="N171" s="44">
        <v>470432</v>
      </c>
      <c r="O171" s="88">
        <f t="shared" si="8"/>
        <v>0</v>
      </c>
    </row>
    <row r="172" spans="13:15" x14ac:dyDescent="0.3">
      <c r="M172" s="88"/>
      <c r="N172" s="44">
        <v>472456</v>
      </c>
      <c r="O172" s="88">
        <f t="shared" si="8"/>
        <v>0</v>
      </c>
    </row>
    <row r="173" spans="13:15" x14ac:dyDescent="0.3">
      <c r="M173" s="88"/>
      <c r="N173" s="44">
        <v>472702</v>
      </c>
      <c r="O173" s="88">
        <f t="shared" si="8"/>
        <v>0</v>
      </c>
    </row>
    <row r="174" spans="13:15" x14ac:dyDescent="0.3">
      <c r="M174" s="88"/>
      <c r="N174" s="44">
        <v>478300</v>
      </c>
      <c r="O174" s="88">
        <f t="shared" si="8"/>
        <v>0</v>
      </c>
    </row>
    <row r="175" spans="13:15" x14ac:dyDescent="0.3">
      <c r="M175" s="88"/>
      <c r="N175" s="44">
        <v>478919</v>
      </c>
      <c r="O175" s="88">
        <f t="shared" si="8"/>
        <v>0</v>
      </c>
    </row>
    <row r="176" spans="13:15" x14ac:dyDescent="0.3">
      <c r="M176" s="88"/>
      <c r="N176" s="44">
        <v>480670</v>
      </c>
      <c r="O176" s="88">
        <f t="shared" si="8"/>
        <v>0</v>
      </c>
    </row>
    <row r="177" spans="13:15" x14ac:dyDescent="0.3">
      <c r="M177" s="88"/>
      <c r="N177" s="44">
        <v>481427</v>
      </c>
      <c r="O177" s="88">
        <f t="shared" si="8"/>
        <v>0</v>
      </c>
    </row>
    <row r="178" spans="13:15" x14ac:dyDescent="0.3">
      <c r="M178" s="88"/>
      <c r="N178" s="44">
        <v>481676</v>
      </c>
      <c r="O178" s="88">
        <f t="shared" si="8"/>
        <v>0</v>
      </c>
    </row>
    <row r="179" spans="13:15" x14ac:dyDescent="0.3">
      <c r="M179" s="88"/>
      <c r="N179" s="44">
        <v>481752</v>
      </c>
      <c r="O179" s="88">
        <f t="shared" si="8"/>
        <v>0</v>
      </c>
    </row>
    <row r="180" spans="13:15" x14ac:dyDescent="0.3">
      <c r="M180" s="88"/>
      <c r="N180" s="44">
        <v>481760</v>
      </c>
      <c r="O180" s="88">
        <f t="shared" si="8"/>
        <v>0</v>
      </c>
    </row>
    <row r="181" spans="13:15" x14ac:dyDescent="0.3">
      <c r="M181" s="88"/>
      <c r="N181" s="44">
        <v>483917</v>
      </c>
      <c r="O181" s="88">
        <f t="shared" si="8"/>
        <v>0</v>
      </c>
    </row>
    <row r="182" spans="13:15" x14ac:dyDescent="0.3">
      <c r="M182" s="88"/>
      <c r="N182" s="44">
        <v>485273</v>
      </c>
      <c r="O182" s="88">
        <f t="shared" si="8"/>
        <v>0</v>
      </c>
    </row>
    <row r="183" spans="13:15" x14ac:dyDescent="0.3">
      <c r="M183" s="89"/>
      <c r="N183" s="44">
        <v>487417</v>
      </c>
      <c r="O183" s="89">
        <f t="shared" si="8"/>
        <v>0</v>
      </c>
    </row>
    <row r="184" spans="13:15" x14ac:dyDescent="0.3">
      <c r="M184" s="87">
        <v>8</v>
      </c>
      <c r="N184" s="44">
        <v>439174</v>
      </c>
      <c r="O184" s="87">
        <f t="shared" si="8"/>
        <v>0.33333333333333331</v>
      </c>
    </row>
    <row r="185" spans="13:15" x14ac:dyDescent="0.3">
      <c r="M185" s="88"/>
      <c r="N185" s="44">
        <v>439182</v>
      </c>
      <c r="O185" s="88">
        <f t="shared" si="8"/>
        <v>0</v>
      </c>
    </row>
    <row r="186" spans="13:15" x14ac:dyDescent="0.3">
      <c r="M186" s="88"/>
      <c r="N186" s="44">
        <v>439991</v>
      </c>
      <c r="O186" s="88">
        <f t="shared" si="8"/>
        <v>0</v>
      </c>
    </row>
    <row r="187" spans="13:15" x14ac:dyDescent="0.3">
      <c r="M187" s="88"/>
      <c r="N187" s="44">
        <v>441976</v>
      </c>
      <c r="O187" s="88">
        <f t="shared" si="8"/>
        <v>0</v>
      </c>
    </row>
    <row r="188" spans="13:15" x14ac:dyDescent="0.3">
      <c r="M188" s="88"/>
      <c r="N188" s="44">
        <v>445382</v>
      </c>
      <c r="O188" s="88">
        <f t="shared" si="8"/>
        <v>0</v>
      </c>
    </row>
    <row r="189" spans="13:15" x14ac:dyDescent="0.3">
      <c r="M189" s="88"/>
      <c r="N189" s="44">
        <v>448599</v>
      </c>
      <c r="O189" s="88">
        <f t="shared" si="8"/>
        <v>0</v>
      </c>
    </row>
    <row r="190" spans="13:15" x14ac:dyDescent="0.3">
      <c r="M190" s="88"/>
      <c r="N190" s="44">
        <v>453593</v>
      </c>
      <c r="O190" s="88">
        <f t="shared" si="8"/>
        <v>0</v>
      </c>
    </row>
    <row r="191" spans="13:15" x14ac:dyDescent="0.3">
      <c r="M191" s="88"/>
      <c r="N191" s="44">
        <v>456683</v>
      </c>
      <c r="O191" s="88">
        <f t="shared" si="8"/>
        <v>0</v>
      </c>
    </row>
    <row r="192" spans="13:15" x14ac:dyDescent="0.3">
      <c r="M192" s="88"/>
      <c r="N192" s="44">
        <v>460513</v>
      </c>
      <c r="O192" s="88">
        <f t="shared" si="8"/>
        <v>0</v>
      </c>
    </row>
    <row r="193" spans="13:15" x14ac:dyDescent="0.3">
      <c r="M193" s="88"/>
      <c r="N193" s="44">
        <v>460837</v>
      </c>
      <c r="O193" s="88">
        <f t="shared" si="8"/>
        <v>0</v>
      </c>
    </row>
    <row r="194" spans="13:15" x14ac:dyDescent="0.3">
      <c r="M194" s="88"/>
      <c r="N194" s="44">
        <v>460838</v>
      </c>
      <c r="O194" s="88">
        <f t="shared" si="8"/>
        <v>0</v>
      </c>
    </row>
    <row r="195" spans="13:15" x14ac:dyDescent="0.3">
      <c r="M195" s="88"/>
      <c r="N195" s="44">
        <v>461027</v>
      </c>
      <c r="O195" s="88">
        <f t="shared" si="8"/>
        <v>0</v>
      </c>
    </row>
    <row r="196" spans="13:15" x14ac:dyDescent="0.3">
      <c r="M196" s="88"/>
      <c r="N196" s="44">
        <v>465592</v>
      </c>
      <c r="O196" s="88">
        <f t="shared" ref="O196:O259" si="9">M196/$M$595</f>
        <v>0</v>
      </c>
    </row>
    <row r="197" spans="13:15" x14ac:dyDescent="0.3">
      <c r="M197" s="88"/>
      <c r="N197" s="44">
        <v>470475</v>
      </c>
      <c r="O197" s="88">
        <f t="shared" si="9"/>
        <v>0</v>
      </c>
    </row>
    <row r="198" spans="13:15" x14ac:dyDescent="0.3">
      <c r="M198" s="88"/>
      <c r="N198" s="44">
        <v>472644</v>
      </c>
      <c r="O198" s="88">
        <f t="shared" si="9"/>
        <v>0</v>
      </c>
    </row>
    <row r="199" spans="13:15" x14ac:dyDescent="0.3">
      <c r="M199" s="88"/>
      <c r="N199" s="44">
        <v>474040</v>
      </c>
      <c r="O199" s="88">
        <f t="shared" si="9"/>
        <v>0</v>
      </c>
    </row>
    <row r="200" spans="13:15" x14ac:dyDescent="0.3">
      <c r="M200" s="88"/>
      <c r="N200" s="44">
        <v>477527</v>
      </c>
      <c r="O200" s="88">
        <f t="shared" si="9"/>
        <v>0</v>
      </c>
    </row>
    <row r="201" spans="13:15" x14ac:dyDescent="0.3">
      <c r="M201" s="88"/>
      <c r="N201" s="44">
        <v>478923</v>
      </c>
      <c r="O201" s="88">
        <f t="shared" si="9"/>
        <v>0</v>
      </c>
    </row>
    <row r="202" spans="13:15" x14ac:dyDescent="0.3">
      <c r="M202" s="88"/>
      <c r="N202" s="44">
        <v>478978</v>
      </c>
      <c r="O202" s="88">
        <f t="shared" si="9"/>
        <v>0</v>
      </c>
    </row>
    <row r="203" spans="13:15" x14ac:dyDescent="0.3">
      <c r="M203" s="88"/>
      <c r="N203" s="44">
        <v>480717</v>
      </c>
      <c r="O203" s="88">
        <f t="shared" si="9"/>
        <v>0</v>
      </c>
    </row>
    <row r="204" spans="13:15" x14ac:dyDescent="0.3">
      <c r="M204" s="88"/>
      <c r="N204" s="44">
        <v>480777</v>
      </c>
      <c r="O204" s="88">
        <f t="shared" si="9"/>
        <v>0</v>
      </c>
    </row>
    <row r="205" spans="13:15" x14ac:dyDescent="0.3">
      <c r="M205" s="89"/>
      <c r="N205" s="44">
        <v>488397</v>
      </c>
      <c r="O205" s="89">
        <f t="shared" si="9"/>
        <v>0</v>
      </c>
    </row>
    <row r="206" spans="13:15" x14ac:dyDescent="0.3">
      <c r="M206" s="87">
        <v>9</v>
      </c>
      <c r="N206" s="44">
        <v>439163</v>
      </c>
      <c r="O206" s="87">
        <f t="shared" si="9"/>
        <v>0.375</v>
      </c>
    </row>
    <row r="207" spans="13:15" x14ac:dyDescent="0.3">
      <c r="M207" s="88"/>
      <c r="N207" s="44">
        <v>439167</v>
      </c>
      <c r="O207" s="88">
        <f t="shared" si="9"/>
        <v>0</v>
      </c>
    </row>
    <row r="208" spans="13:15" x14ac:dyDescent="0.3">
      <c r="M208" s="88"/>
      <c r="N208" s="44">
        <v>440543</v>
      </c>
      <c r="O208" s="88">
        <f t="shared" si="9"/>
        <v>0</v>
      </c>
    </row>
    <row r="209" spans="13:15" x14ac:dyDescent="0.3">
      <c r="M209" s="88"/>
      <c r="N209" s="44">
        <v>440692</v>
      </c>
      <c r="O209" s="88">
        <f t="shared" si="9"/>
        <v>0</v>
      </c>
    </row>
    <row r="210" spans="13:15" x14ac:dyDescent="0.3">
      <c r="M210" s="88"/>
      <c r="N210" s="44">
        <v>440748</v>
      </c>
      <c r="O210" s="88">
        <f t="shared" si="9"/>
        <v>0</v>
      </c>
    </row>
    <row r="211" spans="13:15" x14ac:dyDescent="0.3">
      <c r="M211" s="88"/>
      <c r="N211" s="44">
        <v>441639</v>
      </c>
      <c r="O211" s="88">
        <f t="shared" si="9"/>
        <v>0</v>
      </c>
    </row>
    <row r="212" spans="13:15" x14ac:dyDescent="0.3">
      <c r="M212" s="88"/>
      <c r="N212" s="44">
        <v>441648</v>
      </c>
      <c r="O212" s="88">
        <f t="shared" si="9"/>
        <v>0</v>
      </c>
    </row>
    <row r="213" spans="13:15" x14ac:dyDescent="0.3">
      <c r="M213" s="88"/>
      <c r="N213" s="44">
        <v>441744</v>
      </c>
      <c r="O213" s="88">
        <f t="shared" si="9"/>
        <v>0</v>
      </c>
    </row>
    <row r="214" spans="13:15" x14ac:dyDescent="0.3">
      <c r="M214" s="88"/>
      <c r="N214" s="44">
        <v>442687</v>
      </c>
      <c r="O214" s="88">
        <f t="shared" si="9"/>
        <v>0</v>
      </c>
    </row>
    <row r="215" spans="13:15" x14ac:dyDescent="0.3">
      <c r="M215" s="88"/>
      <c r="N215" s="44">
        <v>447533</v>
      </c>
      <c r="O215" s="88">
        <f t="shared" si="9"/>
        <v>0</v>
      </c>
    </row>
    <row r="216" spans="13:15" x14ac:dyDescent="0.3">
      <c r="M216" s="88"/>
      <c r="N216" s="50">
        <v>447640</v>
      </c>
      <c r="O216" s="88">
        <f t="shared" si="9"/>
        <v>0</v>
      </c>
    </row>
    <row r="217" spans="13:15" x14ac:dyDescent="0.3">
      <c r="M217" s="88"/>
      <c r="N217" s="44">
        <v>447643</v>
      </c>
      <c r="O217" s="88">
        <f t="shared" si="9"/>
        <v>0</v>
      </c>
    </row>
    <row r="218" spans="13:15" x14ac:dyDescent="0.3">
      <c r="M218" s="88"/>
      <c r="N218" s="44">
        <v>452696</v>
      </c>
      <c r="O218" s="88">
        <f t="shared" si="9"/>
        <v>0</v>
      </c>
    </row>
    <row r="219" spans="13:15" x14ac:dyDescent="0.3">
      <c r="M219" s="88"/>
      <c r="N219" s="44">
        <v>455744</v>
      </c>
      <c r="O219" s="88">
        <f t="shared" si="9"/>
        <v>0</v>
      </c>
    </row>
    <row r="220" spans="13:15" x14ac:dyDescent="0.3">
      <c r="M220" s="88"/>
      <c r="N220" s="44">
        <v>459114</v>
      </c>
      <c r="O220" s="88">
        <f t="shared" si="9"/>
        <v>0</v>
      </c>
    </row>
    <row r="221" spans="13:15" x14ac:dyDescent="0.3">
      <c r="M221" s="88"/>
      <c r="N221" s="44">
        <v>464941</v>
      </c>
      <c r="O221" s="88">
        <f t="shared" si="9"/>
        <v>0</v>
      </c>
    </row>
    <row r="222" spans="13:15" x14ac:dyDescent="0.3">
      <c r="M222" s="88"/>
      <c r="N222" s="44">
        <v>469384</v>
      </c>
      <c r="O222" s="88">
        <f t="shared" si="9"/>
        <v>0</v>
      </c>
    </row>
    <row r="223" spans="13:15" x14ac:dyDescent="0.3">
      <c r="M223" s="88"/>
      <c r="N223" s="44">
        <v>474043</v>
      </c>
      <c r="O223" s="88">
        <f t="shared" si="9"/>
        <v>0</v>
      </c>
    </row>
    <row r="224" spans="13:15" x14ac:dyDescent="0.3">
      <c r="M224" s="88"/>
      <c r="N224" s="44">
        <v>476779</v>
      </c>
      <c r="O224" s="88">
        <f t="shared" si="9"/>
        <v>0</v>
      </c>
    </row>
    <row r="225" spans="13:15" x14ac:dyDescent="0.3">
      <c r="M225" s="88"/>
      <c r="N225" s="44">
        <v>478223</v>
      </c>
      <c r="O225" s="88">
        <f t="shared" si="9"/>
        <v>0</v>
      </c>
    </row>
    <row r="226" spans="13:15" x14ac:dyDescent="0.3">
      <c r="M226" s="88"/>
      <c r="N226" s="44">
        <v>478977</v>
      </c>
      <c r="O226" s="88">
        <f t="shared" si="9"/>
        <v>0</v>
      </c>
    </row>
    <row r="227" spans="13:15" x14ac:dyDescent="0.3">
      <c r="M227" s="88"/>
      <c r="N227" s="6">
        <v>479766</v>
      </c>
      <c r="O227" s="88">
        <f t="shared" si="9"/>
        <v>0</v>
      </c>
    </row>
    <row r="228" spans="13:15" x14ac:dyDescent="0.3">
      <c r="M228" s="88"/>
      <c r="N228" s="44">
        <v>480775</v>
      </c>
      <c r="O228" s="88">
        <f t="shared" si="9"/>
        <v>0</v>
      </c>
    </row>
    <row r="229" spans="13:15" x14ac:dyDescent="0.3">
      <c r="M229" s="88"/>
      <c r="N229" s="44">
        <v>481755</v>
      </c>
      <c r="O229" s="88">
        <f t="shared" si="9"/>
        <v>0</v>
      </c>
    </row>
    <row r="230" spans="13:15" x14ac:dyDescent="0.3">
      <c r="M230" s="89"/>
      <c r="N230" s="44">
        <v>481820</v>
      </c>
      <c r="O230" s="89">
        <f t="shared" si="9"/>
        <v>0</v>
      </c>
    </row>
    <row r="231" spans="13:15" x14ac:dyDescent="0.3">
      <c r="M231" s="87">
        <v>10</v>
      </c>
      <c r="N231" s="44">
        <v>440548</v>
      </c>
      <c r="O231" s="87">
        <f t="shared" si="9"/>
        <v>0.41666666666666669</v>
      </c>
    </row>
    <row r="232" spans="13:15" x14ac:dyDescent="0.3">
      <c r="M232" s="88"/>
      <c r="N232" s="44">
        <v>440866</v>
      </c>
      <c r="O232" s="88">
        <f t="shared" si="9"/>
        <v>0</v>
      </c>
    </row>
    <row r="233" spans="13:15" x14ac:dyDescent="0.3">
      <c r="M233" s="88"/>
      <c r="N233" s="44">
        <v>443396</v>
      </c>
      <c r="O233" s="88">
        <f t="shared" si="9"/>
        <v>0</v>
      </c>
    </row>
    <row r="234" spans="13:15" x14ac:dyDescent="0.3">
      <c r="M234" s="88"/>
      <c r="N234" s="44">
        <v>444755</v>
      </c>
      <c r="O234" s="88">
        <f t="shared" si="9"/>
        <v>0</v>
      </c>
    </row>
    <row r="235" spans="13:15" x14ac:dyDescent="0.3">
      <c r="M235" s="88"/>
      <c r="N235" s="44">
        <v>446818</v>
      </c>
      <c r="O235" s="88">
        <f t="shared" si="9"/>
        <v>0</v>
      </c>
    </row>
    <row r="236" spans="13:15" x14ac:dyDescent="0.3">
      <c r="M236" s="88"/>
      <c r="N236" s="44">
        <v>451706</v>
      </c>
      <c r="O236" s="88">
        <f t="shared" si="9"/>
        <v>0</v>
      </c>
    </row>
    <row r="237" spans="13:15" x14ac:dyDescent="0.3">
      <c r="M237" s="88"/>
      <c r="N237" s="44">
        <v>453578</v>
      </c>
      <c r="O237" s="88">
        <f t="shared" si="9"/>
        <v>0</v>
      </c>
    </row>
    <row r="238" spans="13:15" x14ac:dyDescent="0.3">
      <c r="M238" s="88"/>
      <c r="N238" s="44">
        <v>454079</v>
      </c>
      <c r="O238" s="88">
        <f t="shared" si="9"/>
        <v>0</v>
      </c>
    </row>
    <row r="239" spans="13:15" x14ac:dyDescent="0.3">
      <c r="M239" s="88"/>
      <c r="N239" s="44">
        <v>454901</v>
      </c>
      <c r="O239" s="88">
        <f t="shared" si="9"/>
        <v>0</v>
      </c>
    </row>
    <row r="240" spans="13:15" x14ac:dyDescent="0.3">
      <c r="M240" s="88"/>
      <c r="N240" s="44">
        <v>454993</v>
      </c>
      <c r="O240" s="88">
        <f t="shared" si="9"/>
        <v>0</v>
      </c>
    </row>
    <row r="241" spans="13:15" x14ac:dyDescent="0.3">
      <c r="M241" s="88"/>
      <c r="N241" s="44">
        <v>455538</v>
      </c>
      <c r="O241" s="88">
        <f t="shared" si="9"/>
        <v>0</v>
      </c>
    </row>
    <row r="242" spans="13:15" x14ac:dyDescent="0.3">
      <c r="M242" s="88"/>
      <c r="N242" s="44">
        <v>460293</v>
      </c>
      <c r="O242" s="88">
        <f t="shared" si="9"/>
        <v>0</v>
      </c>
    </row>
    <row r="243" spans="13:15" x14ac:dyDescent="0.3">
      <c r="M243" s="88"/>
      <c r="N243" s="44">
        <v>464417</v>
      </c>
      <c r="O243" s="88">
        <f t="shared" si="9"/>
        <v>0</v>
      </c>
    </row>
    <row r="244" spans="13:15" x14ac:dyDescent="0.3">
      <c r="M244" s="88"/>
      <c r="N244" s="44">
        <v>467016</v>
      </c>
      <c r="O244" s="88">
        <f t="shared" si="9"/>
        <v>0</v>
      </c>
    </row>
    <row r="245" spans="13:15" x14ac:dyDescent="0.3">
      <c r="M245" s="88"/>
      <c r="N245" s="44">
        <v>469383</v>
      </c>
      <c r="O245" s="88">
        <f t="shared" si="9"/>
        <v>0</v>
      </c>
    </row>
    <row r="246" spans="13:15" x14ac:dyDescent="0.3">
      <c r="M246" s="88"/>
      <c r="N246" s="44">
        <v>473666</v>
      </c>
      <c r="O246" s="88">
        <f t="shared" si="9"/>
        <v>0</v>
      </c>
    </row>
    <row r="247" spans="13:15" x14ac:dyDescent="0.3">
      <c r="M247" s="88"/>
      <c r="N247" s="44">
        <v>480705</v>
      </c>
      <c r="O247" s="88">
        <f t="shared" si="9"/>
        <v>0</v>
      </c>
    </row>
    <row r="248" spans="13:15" x14ac:dyDescent="0.3">
      <c r="M248" s="88"/>
      <c r="N248" s="44">
        <v>487420</v>
      </c>
      <c r="O248" s="88">
        <f t="shared" si="9"/>
        <v>0</v>
      </c>
    </row>
    <row r="249" spans="13:15" x14ac:dyDescent="0.3">
      <c r="M249" s="89"/>
      <c r="N249" s="44">
        <v>488545</v>
      </c>
      <c r="O249" s="89">
        <f t="shared" si="9"/>
        <v>0</v>
      </c>
    </row>
    <row r="250" spans="13:15" x14ac:dyDescent="0.3">
      <c r="M250" s="87">
        <v>11</v>
      </c>
      <c r="N250" s="44">
        <v>440730</v>
      </c>
      <c r="O250" s="87">
        <f t="shared" si="9"/>
        <v>0.45833333333333331</v>
      </c>
    </row>
    <row r="251" spans="13:15" x14ac:dyDescent="0.3">
      <c r="M251" s="88"/>
      <c r="N251" s="44">
        <v>440768</v>
      </c>
      <c r="O251" s="88">
        <f t="shared" si="9"/>
        <v>0</v>
      </c>
    </row>
    <row r="252" spans="13:15" x14ac:dyDescent="0.3">
      <c r="M252" s="88"/>
      <c r="N252" s="44">
        <v>441938</v>
      </c>
      <c r="O252" s="88">
        <f t="shared" si="9"/>
        <v>0</v>
      </c>
    </row>
    <row r="253" spans="13:15" x14ac:dyDescent="0.3">
      <c r="M253" s="88"/>
      <c r="N253" s="44">
        <v>444278</v>
      </c>
      <c r="O253" s="88">
        <f t="shared" si="9"/>
        <v>0</v>
      </c>
    </row>
    <row r="254" spans="13:15" x14ac:dyDescent="0.3">
      <c r="M254" s="88"/>
      <c r="N254" s="44">
        <v>447525</v>
      </c>
      <c r="O254" s="88">
        <f t="shared" si="9"/>
        <v>0</v>
      </c>
    </row>
    <row r="255" spans="13:15" x14ac:dyDescent="0.3">
      <c r="M255" s="88"/>
      <c r="N255" s="44">
        <v>448626</v>
      </c>
      <c r="O255" s="88">
        <f t="shared" si="9"/>
        <v>0</v>
      </c>
    </row>
    <row r="256" spans="13:15" x14ac:dyDescent="0.3">
      <c r="M256" s="88"/>
      <c r="N256" s="44">
        <v>451716</v>
      </c>
      <c r="O256" s="88">
        <f t="shared" si="9"/>
        <v>0</v>
      </c>
    </row>
    <row r="257" spans="13:15" x14ac:dyDescent="0.3">
      <c r="M257" s="88"/>
      <c r="N257" s="44">
        <v>451724</v>
      </c>
      <c r="O257" s="88">
        <f t="shared" si="9"/>
        <v>0</v>
      </c>
    </row>
    <row r="258" spans="13:15" x14ac:dyDescent="0.3">
      <c r="M258" s="88"/>
      <c r="N258" s="44">
        <v>459670</v>
      </c>
      <c r="O258" s="88">
        <f t="shared" si="9"/>
        <v>0</v>
      </c>
    </row>
    <row r="259" spans="13:15" x14ac:dyDescent="0.3">
      <c r="M259" s="88"/>
      <c r="N259" s="44">
        <v>465174</v>
      </c>
      <c r="O259" s="88">
        <f t="shared" si="9"/>
        <v>0</v>
      </c>
    </row>
    <row r="260" spans="13:15" x14ac:dyDescent="0.3">
      <c r="M260" s="88"/>
      <c r="N260" s="44">
        <v>467950</v>
      </c>
      <c r="O260" s="88">
        <f t="shared" ref="O260:O323" si="10">M260/$M$595</f>
        <v>0</v>
      </c>
    </row>
    <row r="261" spans="13:15" x14ac:dyDescent="0.3">
      <c r="M261" s="88"/>
      <c r="N261" s="44">
        <v>472457</v>
      </c>
      <c r="O261" s="88">
        <f t="shared" si="10"/>
        <v>0</v>
      </c>
    </row>
    <row r="262" spans="13:15" x14ac:dyDescent="0.3">
      <c r="M262" s="88"/>
      <c r="N262" s="44">
        <v>472518</v>
      </c>
      <c r="O262" s="88">
        <f t="shared" si="10"/>
        <v>0</v>
      </c>
    </row>
    <row r="263" spans="13:15" x14ac:dyDescent="0.3">
      <c r="M263" s="88"/>
      <c r="N263" s="44">
        <v>474052</v>
      </c>
      <c r="O263" s="88">
        <f t="shared" si="10"/>
        <v>0</v>
      </c>
    </row>
    <row r="264" spans="13:15" x14ac:dyDescent="0.3">
      <c r="M264" s="88"/>
      <c r="N264" s="44">
        <v>478084</v>
      </c>
      <c r="O264" s="88">
        <f t="shared" si="10"/>
        <v>0</v>
      </c>
    </row>
    <row r="265" spans="13:15" x14ac:dyDescent="0.3">
      <c r="M265" s="88"/>
      <c r="N265" s="44">
        <v>479002</v>
      </c>
      <c r="O265" s="88">
        <f t="shared" si="10"/>
        <v>0</v>
      </c>
    </row>
    <row r="266" spans="13:15" x14ac:dyDescent="0.3">
      <c r="M266" s="89"/>
      <c r="N266" s="44">
        <v>485262</v>
      </c>
      <c r="O266" s="89">
        <f t="shared" si="10"/>
        <v>0</v>
      </c>
    </row>
    <row r="267" spans="13:15" x14ac:dyDescent="0.3">
      <c r="M267" s="87">
        <v>12</v>
      </c>
      <c r="N267" s="44">
        <v>439204</v>
      </c>
      <c r="O267" s="87">
        <f t="shared" si="10"/>
        <v>0.5</v>
      </c>
    </row>
    <row r="268" spans="13:15" x14ac:dyDescent="0.3">
      <c r="M268" s="88"/>
      <c r="N268" s="44">
        <v>440735</v>
      </c>
      <c r="O268" s="88">
        <f t="shared" si="10"/>
        <v>0</v>
      </c>
    </row>
    <row r="269" spans="13:15" x14ac:dyDescent="0.3">
      <c r="M269" s="88"/>
      <c r="N269" s="44">
        <v>440762</v>
      </c>
      <c r="O269" s="88">
        <f t="shared" si="10"/>
        <v>0</v>
      </c>
    </row>
    <row r="270" spans="13:15" x14ac:dyDescent="0.3">
      <c r="M270" s="88"/>
      <c r="N270" s="44">
        <v>440848</v>
      </c>
      <c r="O270" s="88">
        <f t="shared" si="10"/>
        <v>0</v>
      </c>
    </row>
    <row r="271" spans="13:15" x14ac:dyDescent="0.3">
      <c r="M271" s="88"/>
      <c r="N271" s="44">
        <v>441799</v>
      </c>
      <c r="O271" s="88">
        <f t="shared" si="10"/>
        <v>0</v>
      </c>
    </row>
    <row r="272" spans="13:15" x14ac:dyDescent="0.3">
      <c r="M272" s="88"/>
      <c r="N272" s="44">
        <v>441842</v>
      </c>
      <c r="O272" s="88">
        <f t="shared" si="10"/>
        <v>0</v>
      </c>
    </row>
    <row r="273" spans="13:15" x14ac:dyDescent="0.3">
      <c r="M273" s="88"/>
      <c r="N273" s="44">
        <v>443541</v>
      </c>
      <c r="O273" s="88">
        <f t="shared" si="10"/>
        <v>0</v>
      </c>
    </row>
    <row r="274" spans="13:15" x14ac:dyDescent="0.3">
      <c r="M274" s="88"/>
      <c r="N274" s="44">
        <v>443542</v>
      </c>
      <c r="O274" s="88">
        <f t="shared" si="10"/>
        <v>0</v>
      </c>
    </row>
    <row r="275" spans="13:15" x14ac:dyDescent="0.3">
      <c r="M275" s="88"/>
      <c r="N275" s="44">
        <v>448485</v>
      </c>
      <c r="O275" s="88">
        <f t="shared" si="10"/>
        <v>0</v>
      </c>
    </row>
    <row r="276" spans="13:15" x14ac:dyDescent="0.3">
      <c r="M276" s="88"/>
      <c r="N276" s="44">
        <v>448486</v>
      </c>
      <c r="O276" s="88">
        <f t="shared" si="10"/>
        <v>0</v>
      </c>
    </row>
    <row r="277" spans="13:15" x14ac:dyDescent="0.3">
      <c r="M277" s="88"/>
      <c r="N277" s="44">
        <v>453317</v>
      </c>
      <c r="O277" s="88">
        <f t="shared" si="10"/>
        <v>0</v>
      </c>
    </row>
    <row r="278" spans="13:15" x14ac:dyDescent="0.3">
      <c r="M278" s="88"/>
      <c r="N278" s="44">
        <v>455383</v>
      </c>
      <c r="O278" s="88">
        <f t="shared" si="10"/>
        <v>0</v>
      </c>
    </row>
    <row r="279" spans="13:15" x14ac:dyDescent="0.3">
      <c r="M279" s="88"/>
      <c r="N279" s="44">
        <v>464992</v>
      </c>
      <c r="O279" s="88">
        <f t="shared" si="10"/>
        <v>0</v>
      </c>
    </row>
    <row r="280" spans="13:15" x14ac:dyDescent="0.3">
      <c r="M280" s="88"/>
      <c r="N280" s="44">
        <v>465912</v>
      </c>
      <c r="O280" s="88">
        <f t="shared" si="10"/>
        <v>0</v>
      </c>
    </row>
    <row r="281" spans="13:15" x14ac:dyDescent="0.3">
      <c r="M281" s="88"/>
      <c r="N281" s="44">
        <v>469362</v>
      </c>
      <c r="O281" s="88">
        <f t="shared" si="10"/>
        <v>0</v>
      </c>
    </row>
    <row r="282" spans="13:15" x14ac:dyDescent="0.3">
      <c r="M282" s="88"/>
      <c r="N282" s="44">
        <v>469371</v>
      </c>
      <c r="O282" s="88">
        <f t="shared" si="10"/>
        <v>0</v>
      </c>
    </row>
    <row r="283" spans="13:15" x14ac:dyDescent="0.3">
      <c r="M283" s="88"/>
      <c r="N283" s="44">
        <v>470440</v>
      </c>
      <c r="O283" s="88">
        <f t="shared" si="10"/>
        <v>0</v>
      </c>
    </row>
    <row r="284" spans="13:15" x14ac:dyDescent="0.3">
      <c r="M284" s="88"/>
      <c r="N284" s="44">
        <v>473656</v>
      </c>
      <c r="O284" s="88">
        <f t="shared" si="10"/>
        <v>0</v>
      </c>
    </row>
    <row r="285" spans="13:15" x14ac:dyDescent="0.3">
      <c r="M285" s="88"/>
      <c r="N285" s="44">
        <v>477216</v>
      </c>
      <c r="O285" s="88">
        <f t="shared" si="10"/>
        <v>0</v>
      </c>
    </row>
    <row r="286" spans="13:15" x14ac:dyDescent="0.3">
      <c r="M286" s="88"/>
      <c r="N286" s="44">
        <v>477387</v>
      </c>
      <c r="O286" s="88">
        <f t="shared" si="10"/>
        <v>0</v>
      </c>
    </row>
    <row r="287" spans="13:15" x14ac:dyDescent="0.3">
      <c r="M287" s="88"/>
      <c r="N287" s="44">
        <v>478139</v>
      </c>
      <c r="O287" s="88">
        <f t="shared" si="10"/>
        <v>0</v>
      </c>
    </row>
    <row r="288" spans="13:15" x14ac:dyDescent="0.3">
      <c r="M288" s="88"/>
      <c r="N288" s="44">
        <v>478480</v>
      </c>
      <c r="O288" s="88">
        <f t="shared" si="10"/>
        <v>0</v>
      </c>
    </row>
    <row r="289" spans="13:15" x14ac:dyDescent="0.3">
      <c r="M289" s="88"/>
      <c r="N289" s="44">
        <v>478921</v>
      </c>
      <c r="O289" s="88">
        <f t="shared" si="10"/>
        <v>0</v>
      </c>
    </row>
    <row r="290" spans="13:15" x14ac:dyDescent="0.3">
      <c r="M290" s="88"/>
      <c r="N290" s="44">
        <v>481037</v>
      </c>
      <c r="O290" s="88">
        <f t="shared" si="10"/>
        <v>0</v>
      </c>
    </row>
    <row r="291" spans="13:15" x14ac:dyDescent="0.3">
      <c r="M291" s="88"/>
      <c r="N291" s="44">
        <v>482686</v>
      </c>
      <c r="O291" s="88">
        <f t="shared" si="10"/>
        <v>0</v>
      </c>
    </row>
    <row r="292" spans="13:15" x14ac:dyDescent="0.3">
      <c r="M292" s="89"/>
      <c r="N292" s="44">
        <v>484807</v>
      </c>
      <c r="O292" s="89">
        <f t="shared" si="10"/>
        <v>0</v>
      </c>
    </row>
    <row r="293" spans="13:15" x14ac:dyDescent="0.3">
      <c r="M293" s="87">
        <v>13</v>
      </c>
      <c r="N293" s="44">
        <v>439258</v>
      </c>
      <c r="O293" s="87">
        <f t="shared" si="10"/>
        <v>0.54166666666666663</v>
      </c>
    </row>
    <row r="294" spans="13:15" x14ac:dyDescent="0.3">
      <c r="M294" s="88"/>
      <c r="N294" s="44">
        <v>440741</v>
      </c>
      <c r="O294" s="88">
        <f t="shared" si="10"/>
        <v>0</v>
      </c>
    </row>
    <row r="295" spans="13:15" x14ac:dyDescent="0.3">
      <c r="M295" s="88"/>
      <c r="N295" s="44">
        <v>440771</v>
      </c>
      <c r="O295" s="88">
        <f t="shared" si="10"/>
        <v>0</v>
      </c>
    </row>
    <row r="296" spans="13:15" x14ac:dyDescent="0.3">
      <c r="M296" s="88"/>
      <c r="N296" s="44">
        <v>440908</v>
      </c>
      <c r="O296" s="88">
        <f t="shared" si="10"/>
        <v>0</v>
      </c>
    </row>
    <row r="297" spans="13:15" x14ac:dyDescent="0.3">
      <c r="M297" s="88"/>
      <c r="N297" s="44">
        <v>441983</v>
      </c>
      <c r="O297" s="88">
        <f t="shared" si="10"/>
        <v>0</v>
      </c>
    </row>
    <row r="298" spans="13:15" x14ac:dyDescent="0.3">
      <c r="M298" s="88"/>
      <c r="N298" s="44">
        <v>447668</v>
      </c>
      <c r="O298" s="88">
        <f t="shared" si="10"/>
        <v>0</v>
      </c>
    </row>
    <row r="299" spans="13:15" x14ac:dyDescent="0.3">
      <c r="M299" s="88"/>
      <c r="N299" s="44">
        <v>449225</v>
      </c>
      <c r="O299" s="88">
        <f t="shared" si="10"/>
        <v>0</v>
      </c>
    </row>
    <row r="300" spans="13:15" x14ac:dyDescent="0.3">
      <c r="M300" s="88"/>
      <c r="N300" s="44">
        <v>451727</v>
      </c>
      <c r="O300" s="88">
        <f t="shared" si="10"/>
        <v>0</v>
      </c>
    </row>
    <row r="301" spans="13:15" x14ac:dyDescent="0.3">
      <c r="M301" s="88"/>
      <c r="N301" s="44">
        <v>452570</v>
      </c>
      <c r="O301" s="88">
        <f t="shared" si="10"/>
        <v>0</v>
      </c>
    </row>
    <row r="302" spans="13:15" x14ac:dyDescent="0.3">
      <c r="M302" s="88"/>
      <c r="N302" s="44">
        <v>453281</v>
      </c>
      <c r="O302" s="88">
        <f t="shared" si="10"/>
        <v>0</v>
      </c>
    </row>
    <row r="303" spans="13:15" x14ac:dyDescent="0.3">
      <c r="M303" s="88"/>
      <c r="N303" s="44">
        <v>453319</v>
      </c>
      <c r="O303" s="88">
        <f t="shared" si="10"/>
        <v>0</v>
      </c>
    </row>
    <row r="304" spans="13:15" x14ac:dyDescent="0.3">
      <c r="M304" s="88"/>
      <c r="N304" s="44">
        <v>454382</v>
      </c>
      <c r="O304" s="88">
        <f t="shared" si="10"/>
        <v>0</v>
      </c>
    </row>
    <row r="305" spans="13:15" x14ac:dyDescent="0.3">
      <c r="M305" s="88"/>
      <c r="N305" s="44">
        <v>455507</v>
      </c>
      <c r="O305" s="88">
        <f t="shared" si="10"/>
        <v>0</v>
      </c>
    </row>
    <row r="306" spans="13:15" x14ac:dyDescent="0.3">
      <c r="M306" s="88"/>
      <c r="N306" s="44">
        <v>457291</v>
      </c>
      <c r="O306" s="88">
        <f t="shared" si="10"/>
        <v>0</v>
      </c>
    </row>
    <row r="307" spans="13:15" x14ac:dyDescent="0.3">
      <c r="M307" s="88"/>
      <c r="N307" s="44">
        <v>458301</v>
      </c>
      <c r="O307" s="88">
        <f t="shared" si="10"/>
        <v>0</v>
      </c>
    </row>
    <row r="308" spans="13:15" x14ac:dyDescent="0.3">
      <c r="M308" s="88"/>
      <c r="N308" s="44">
        <v>459183</v>
      </c>
      <c r="O308" s="88">
        <f t="shared" si="10"/>
        <v>0</v>
      </c>
    </row>
    <row r="309" spans="13:15" x14ac:dyDescent="0.3">
      <c r="M309" s="88"/>
      <c r="N309" s="44">
        <v>459666</v>
      </c>
      <c r="O309" s="88">
        <f t="shared" si="10"/>
        <v>0</v>
      </c>
    </row>
    <row r="310" spans="13:15" x14ac:dyDescent="0.3">
      <c r="M310" s="88"/>
      <c r="N310" s="44">
        <v>462770</v>
      </c>
      <c r="O310" s="88">
        <f t="shared" si="10"/>
        <v>0</v>
      </c>
    </row>
    <row r="311" spans="13:15" x14ac:dyDescent="0.3">
      <c r="M311" s="88"/>
      <c r="N311" s="44">
        <v>464846</v>
      </c>
      <c r="O311" s="88">
        <f t="shared" si="10"/>
        <v>0</v>
      </c>
    </row>
    <row r="312" spans="13:15" x14ac:dyDescent="0.3">
      <c r="M312" s="88"/>
      <c r="N312" s="44">
        <v>467896</v>
      </c>
      <c r="O312" s="88">
        <f t="shared" si="10"/>
        <v>0</v>
      </c>
    </row>
    <row r="313" spans="13:15" x14ac:dyDescent="0.3">
      <c r="M313" s="88"/>
      <c r="N313" s="44">
        <v>472671</v>
      </c>
      <c r="O313" s="88">
        <f t="shared" si="10"/>
        <v>0</v>
      </c>
    </row>
    <row r="314" spans="13:15" x14ac:dyDescent="0.3">
      <c r="M314" s="88"/>
      <c r="N314" s="44">
        <v>473702</v>
      </c>
      <c r="O314" s="88">
        <f t="shared" si="10"/>
        <v>0</v>
      </c>
    </row>
    <row r="315" spans="13:15" x14ac:dyDescent="0.3">
      <c r="M315" s="88"/>
      <c r="N315" s="44">
        <v>476488</v>
      </c>
      <c r="O315" s="88">
        <f t="shared" si="10"/>
        <v>0</v>
      </c>
    </row>
    <row r="316" spans="13:15" x14ac:dyDescent="0.3">
      <c r="M316" s="88"/>
      <c r="N316" s="44">
        <v>477371</v>
      </c>
      <c r="O316" s="88">
        <f t="shared" si="10"/>
        <v>0</v>
      </c>
    </row>
    <row r="317" spans="13:15" x14ac:dyDescent="0.3">
      <c r="M317" s="88"/>
      <c r="N317" s="44">
        <v>478235</v>
      </c>
      <c r="O317" s="88">
        <f t="shared" si="10"/>
        <v>0</v>
      </c>
    </row>
    <row r="318" spans="13:15" x14ac:dyDescent="0.3">
      <c r="M318" s="88"/>
      <c r="N318" s="44">
        <v>480724</v>
      </c>
      <c r="O318" s="88">
        <f t="shared" si="10"/>
        <v>0</v>
      </c>
    </row>
    <row r="319" spans="13:15" x14ac:dyDescent="0.3">
      <c r="M319" s="88"/>
      <c r="N319" s="44">
        <v>481605</v>
      </c>
      <c r="O319" s="88">
        <f t="shared" si="10"/>
        <v>0</v>
      </c>
    </row>
    <row r="320" spans="13:15" x14ac:dyDescent="0.3">
      <c r="M320" s="88"/>
      <c r="N320" s="44">
        <v>482233</v>
      </c>
      <c r="O320" s="88">
        <f t="shared" si="10"/>
        <v>0</v>
      </c>
    </row>
    <row r="321" spans="13:15" x14ac:dyDescent="0.3">
      <c r="M321" s="88"/>
      <c r="N321" s="44">
        <v>482495</v>
      </c>
      <c r="O321" s="88">
        <f t="shared" si="10"/>
        <v>0</v>
      </c>
    </row>
    <row r="322" spans="13:15" x14ac:dyDescent="0.3">
      <c r="M322" s="88"/>
      <c r="N322" s="44">
        <v>487401</v>
      </c>
      <c r="O322" s="88">
        <f t="shared" si="10"/>
        <v>0</v>
      </c>
    </row>
    <row r="323" spans="13:15" x14ac:dyDescent="0.3">
      <c r="M323" s="89"/>
      <c r="N323" s="44">
        <v>487411</v>
      </c>
      <c r="O323" s="89">
        <f t="shared" si="10"/>
        <v>0</v>
      </c>
    </row>
    <row r="324" spans="13:15" x14ac:dyDescent="0.3">
      <c r="M324" s="87">
        <v>14</v>
      </c>
      <c r="N324" s="44">
        <v>440696</v>
      </c>
      <c r="O324" s="87">
        <f t="shared" ref="O324:O387" si="11">M324/$M$595</f>
        <v>0.58333333333333337</v>
      </c>
    </row>
    <row r="325" spans="13:15" x14ac:dyDescent="0.3">
      <c r="M325" s="88"/>
      <c r="N325" s="44">
        <v>441129</v>
      </c>
      <c r="O325" s="88">
        <f t="shared" si="11"/>
        <v>0</v>
      </c>
    </row>
    <row r="326" spans="13:15" x14ac:dyDescent="0.3">
      <c r="M326" s="88"/>
      <c r="N326" s="44">
        <v>441478</v>
      </c>
      <c r="O326" s="88">
        <f t="shared" si="11"/>
        <v>0</v>
      </c>
    </row>
    <row r="327" spans="13:15" x14ac:dyDescent="0.3">
      <c r="M327" s="88"/>
      <c r="N327" s="44">
        <v>441801</v>
      </c>
      <c r="O327" s="88">
        <f t="shared" si="11"/>
        <v>0</v>
      </c>
    </row>
    <row r="328" spans="13:15" x14ac:dyDescent="0.3">
      <c r="M328" s="88"/>
      <c r="N328" s="44">
        <v>442612</v>
      </c>
      <c r="O328" s="88">
        <f t="shared" si="11"/>
        <v>0</v>
      </c>
    </row>
    <row r="329" spans="13:15" x14ac:dyDescent="0.3">
      <c r="M329" s="88"/>
      <c r="N329" s="44">
        <v>443849</v>
      </c>
      <c r="O329" s="88">
        <f t="shared" si="11"/>
        <v>0</v>
      </c>
    </row>
    <row r="330" spans="13:15" x14ac:dyDescent="0.3">
      <c r="M330" s="88"/>
      <c r="N330" s="44">
        <v>445391</v>
      </c>
      <c r="O330" s="88">
        <f t="shared" si="11"/>
        <v>0</v>
      </c>
    </row>
    <row r="331" spans="13:15" x14ac:dyDescent="0.3">
      <c r="M331" s="88"/>
      <c r="N331" s="44">
        <v>447410</v>
      </c>
      <c r="O331" s="88">
        <f t="shared" si="11"/>
        <v>0</v>
      </c>
    </row>
    <row r="332" spans="13:15" x14ac:dyDescent="0.3">
      <c r="M332" s="88"/>
      <c r="N332" s="44">
        <v>447512</v>
      </c>
      <c r="O332" s="88">
        <f t="shared" si="11"/>
        <v>0</v>
      </c>
    </row>
    <row r="333" spans="13:15" x14ac:dyDescent="0.3">
      <c r="M333" s="88"/>
      <c r="N333" s="44">
        <v>448642</v>
      </c>
      <c r="O333" s="88">
        <f t="shared" si="11"/>
        <v>0</v>
      </c>
    </row>
    <row r="334" spans="13:15" x14ac:dyDescent="0.3">
      <c r="M334" s="88"/>
      <c r="N334" s="44">
        <v>449963</v>
      </c>
      <c r="O334" s="88">
        <f t="shared" si="11"/>
        <v>0</v>
      </c>
    </row>
    <row r="335" spans="13:15" x14ac:dyDescent="0.3">
      <c r="M335" s="88"/>
      <c r="N335" s="44">
        <v>451480</v>
      </c>
      <c r="O335" s="88">
        <f t="shared" si="11"/>
        <v>0</v>
      </c>
    </row>
    <row r="336" spans="13:15" x14ac:dyDescent="0.3">
      <c r="M336" s="88"/>
      <c r="N336" s="6">
        <v>452564</v>
      </c>
      <c r="O336" s="88">
        <f t="shared" si="11"/>
        <v>0</v>
      </c>
    </row>
    <row r="337" spans="13:15" x14ac:dyDescent="0.3">
      <c r="M337" s="88"/>
      <c r="N337" s="44">
        <v>453594</v>
      </c>
      <c r="O337" s="88">
        <f t="shared" si="11"/>
        <v>0</v>
      </c>
    </row>
    <row r="338" spans="13:15" x14ac:dyDescent="0.3">
      <c r="M338" s="88"/>
      <c r="N338" s="44">
        <v>456409</v>
      </c>
      <c r="O338" s="88">
        <f t="shared" si="11"/>
        <v>0</v>
      </c>
    </row>
    <row r="339" spans="13:15" x14ac:dyDescent="0.3">
      <c r="M339" s="88"/>
      <c r="N339" s="44">
        <v>459668</v>
      </c>
      <c r="O339" s="88">
        <f t="shared" si="11"/>
        <v>0</v>
      </c>
    </row>
    <row r="340" spans="13:15" x14ac:dyDescent="0.3">
      <c r="M340" s="88"/>
      <c r="N340" s="44">
        <v>460605</v>
      </c>
      <c r="O340" s="88">
        <f t="shared" si="11"/>
        <v>0</v>
      </c>
    </row>
    <row r="341" spans="13:15" x14ac:dyDescent="0.3">
      <c r="M341" s="88"/>
      <c r="N341" s="44">
        <v>462886</v>
      </c>
      <c r="O341" s="88">
        <f t="shared" si="11"/>
        <v>0</v>
      </c>
    </row>
    <row r="342" spans="13:15" x14ac:dyDescent="0.3">
      <c r="M342" s="88"/>
      <c r="N342" s="50">
        <v>464555</v>
      </c>
      <c r="O342" s="88">
        <f t="shared" si="11"/>
        <v>0</v>
      </c>
    </row>
    <row r="343" spans="13:15" x14ac:dyDescent="0.3">
      <c r="M343" s="88"/>
      <c r="N343" s="44">
        <v>465154</v>
      </c>
      <c r="O343" s="88">
        <f t="shared" si="11"/>
        <v>0</v>
      </c>
    </row>
    <row r="344" spans="13:15" x14ac:dyDescent="0.3">
      <c r="M344" s="88"/>
      <c r="N344" s="44">
        <v>469401</v>
      </c>
      <c r="O344" s="88">
        <f t="shared" si="11"/>
        <v>0</v>
      </c>
    </row>
    <row r="345" spans="13:15" x14ac:dyDescent="0.3">
      <c r="M345" s="88"/>
      <c r="N345" s="44">
        <v>469867</v>
      </c>
      <c r="O345" s="88">
        <f t="shared" si="11"/>
        <v>0</v>
      </c>
    </row>
    <row r="346" spans="13:15" x14ac:dyDescent="0.3">
      <c r="M346" s="88"/>
      <c r="N346" s="44">
        <v>472458</v>
      </c>
      <c r="O346" s="88">
        <f t="shared" si="11"/>
        <v>0</v>
      </c>
    </row>
    <row r="347" spans="13:15" x14ac:dyDescent="0.3">
      <c r="M347" s="88"/>
      <c r="N347" s="44">
        <v>473657</v>
      </c>
      <c r="O347" s="88">
        <f t="shared" si="11"/>
        <v>0</v>
      </c>
    </row>
    <row r="348" spans="13:15" x14ac:dyDescent="0.3">
      <c r="M348" s="88"/>
      <c r="N348" s="44">
        <v>474588</v>
      </c>
      <c r="O348" s="88">
        <f t="shared" si="11"/>
        <v>0</v>
      </c>
    </row>
    <row r="349" spans="13:15" x14ac:dyDescent="0.3">
      <c r="M349" s="88"/>
      <c r="N349" s="44">
        <v>476675</v>
      </c>
      <c r="O349" s="88">
        <f t="shared" si="11"/>
        <v>0</v>
      </c>
    </row>
    <row r="350" spans="13:15" x14ac:dyDescent="0.3">
      <c r="M350" s="88"/>
      <c r="N350" s="44">
        <v>477455</v>
      </c>
      <c r="O350" s="88">
        <f t="shared" si="11"/>
        <v>0</v>
      </c>
    </row>
    <row r="351" spans="13:15" x14ac:dyDescent="0.3">
      <c r="M351" s="88"/>
      <c r="N351" s="44">
        <v>478924</v>
      </c>
      <c r="O351" s="88">
        <f t="shared" si="11"/>
        <v>0</v>
      </c>
    </row>
    <row r="352" spans="13:15" x14ac:dyDescent="0.3">
      <c r="M352" s="88"/>
      <c r="N352" s="44">
        <v>478959</v>
      </c>
      <c r="O352" s="88">
        <f t="shared" si="11"/>
        <v>0</v>
      </c>
    </row>
    <row r="353" spans="13:15" x14ac:dyDescent="0.3">
      <c r="M353" s="88"/>
      <c r="N353" s="44">
        <v>479053</v>
      </c>
      <c r="O353" s="88">
        <f t="shared" si="11"/>
        <v>0</v>
      </c>
    </row>
    <row r="354" spans="13:15" x14ac:dyDescent="0.3">
      <c r="M354" s="89"/>
      <c r="N354" s="44">
        <v>480851</v>
      </c>
      <c r="O354" s="89">
        <f t="shared" si="11"/>
        <v>0</v>
      </c>
    </row>
    <row r="355" spans="13:15" x14ac:dyDescent="0.3">
      <c r="M355" s="87">
        <v>15</v>
      </c>
      <c r="N355" s="44">
        <v>440631</v>
      </c>
      <c r="O355" s="87">
        <f t="shared" si="11"/>
        <v>0.625</v>
      </c>
    </row>
    <row r="356" spans="13:15" x14ac:dyDescent="0.3">
      <c r="M356" s="88"/>
      <c r="N356" s="44">
        <v>441131</v>
      </c>
      <c r="O356" s="88">
        <f t="shared" si="11"/>
        <v>0</v>
      </c>
    </row>
    <row r="357" spans="13:15" x14ac:dyDescent="0.3">
      <c r="M357" s="88"/>
      <c r="N357" s="44">
        <v>445438</v>
      </c>
      <c r="O357" s="88">
        <f t="shared" si="11"/>
        <v>0</v>
      </c>
    </row>
    <row r="358" spans="13:15" x14ac:dyDescent="0.3">
      <c r="M358" s="88"/>
      <c r="N358" s="44">
        <v>447521</v>
      </c>
      <c r="O358" s="88">
        <f t="shared" si="11"/>
        <v>0</v>
      </c>
    </row>
    <row r="359" spans="13:15" x14ac:dyDescent="0.3">
      <c r="M359" s="88"/>
      <c r="N359" s="44">
        <v>447720</v>
      </c>
      <c r="O359" s="88">
        <f t="shared" si="11"/>
        <v>0</v>
      </c>
    </row>
    <row r="360" spans="13:15" x14ac:dyDescent="0.3">
      <c r="M360" s="88"/>
      <c r="N360" s="44">
        <v>448490</v>
      </c>
      <c r="O360" s="88">
        <f t="shared" si="11"/>
        <v>0</v>
      </c>
    </row>
    <row r="361" spans="13:15" x14ac:dyDescent="0.3">
      <c r="M361" s="88"/>
      <c r="N361" s="44">
        <v>453492</v>
      </c>
      <c r="O361" s="88">
        <f t="shared" si="11"/>
        <v>0</v>
      </c>
    </row>
    <row r="362" spans="13:15" x14ac:dyDescent="0.3">
      <c r="M362" s="88"/>
      <c r="N362" s="44">
        <v>454089</v>
      </c>
      <c r="O362" s="88">
        <f t="shared" si="11"/>
        <v>0</v>
      </c>
    </row>
    <row r="363" spans="13:15" x14ac:dyDescent="0.3">
      <c r="M363" s="88"/>
      <c r="N363" s="44">
        <v>454360</v>
      </c>
      <c r="O363" s="88">
        <f t="shared" si="11"/>
        <v>0</v>
      </c>
    </row>
    <row r="364" spans="13:15" x14ac:dyDescent="0.3">
      <c r="M364" s="88"/>
      <c r="N364" s="44">
        <v>454886</v>
      </c>
      <c r="O364" s="88">
        <f t="shared" si="11"/>
        <v>0</v>
      </c>
    </row>
    <row r="365" spans="13:15" x14ac:dyDescent="0.3">
      <c r="M365" s="88"/>
      <c r="N365" s="44">
        <v>454925</v>
      </c>
      <c r="O365" s="88">
        <f t="shared" si="11"/>
        <v>0</v>
      </c>
    </row>
    <row r="366" spans="13:15" x14ac:dyDescent="0.3">
      <c r="M366" s="88"/>
      <c r="N366" s="44">
        <v>458376</v>
      </c>
      <c r="O366" s="88">
        <f t="shared" si="11"/>
        <v>0</v>
      </c>
    </row>
    <row r="367" spans="13:15" x14ac:dyDescent="0.3">
      <c r="M367" s="88"/>
      <c r="N367" s="44">
        <v>459561</v>
      </c>
      <c r="O367" s="88">
        <f t="shared" si="11"/>
        <v>0</v>
      </c>
    </row>
    <row r="368" spans="13:15" x14ac:dyDescent="0.3">
      <c r="M368" s="88"/>
      <c r="N368" s="44">
        <v>459655</v>
      </c>
      <c r="O368" s="88">
        <f t="shared" si="11"/>
        <v>0</v>
      </c>
    </row>
    <row r="369" spans="13:15" x14ac:dyDescent="0.3">
      <c r="M369" s="88"/>
      <c r="N369" s="44">
        <v>459674</v>
      </c>
      <c r="O369" s="88">
        <f t="shared" si="11"/>
        <v>0</v>
      </c>
    </row>
    <row r="370" spans="13:15" x14ac:dyDescent="0.3">
      <c r="M370" s="88"/>
      <c r="N370" s="44">
        <v>465013</v>
      </c>
      <c r="O370" s="88">
        <f t="shared" si="11"/>
        <v>0</v>
      </c>
    </row>
    <row r="371" spans="13:15" x14ac:dyDescent="0.3">
      <c r="M371" s="88"/>
      <c r="N371" s="44">
        <v>465872</v>
      </c>
      <c r="O371" s="88">
        <f t="shared" si="11"/>
        <v>0</v>
      </c>
    </row>
    <row r="372" spans="13:15" x14ac:dyDescent="0.3">
      <c r="M372" s="88"/>
      <c r="N372" s="44">
        <v>468755</v>
      </c>
      <c r="O372" s="88">
        <f t="shared" si="11"/>
        <v>0</v>
      </c>
    </row>
    <row r="373" spans="13:15" x14ac:dyDescent="0.3">
      <c r="M373" s="88"/>
      <c r="N373" s="44">
        <v>469394</v>
      </c>
      <c r="O373" s="88">
        <f t="shared" si="11"/>
        <v>0</v>
      </c>
    </row>
    <row r="374" spans="13:15" x14ac:dyDescent="0.3">
      <c r="M374" s="88"/>
      <c r="N374" s="44">
        <v>469448</v>
      </c>
      <c r="O374" s="88">
        <f t="shared" si="11"/>
        <v>0</v>
      </c>
    </row>
    <row r="375" spans="13:15" x14ac:dyDescent="0.3">
      <c r="M375" s="88"/>
      <c r="N375" s="44">
        <v>472669</v>
      </c>
      <c r="O375" s="88">
        <f t="shared" si="11"/>
        <v>0</v>
      </c>
    </row>
    <row r="376" spans="13:15" x14ac:dyDescent="0.3">
      <c r="M376" s="88"/>
      <c r="N376" s="44">
        <v>473668</v>
      </c>
      <c r="O376" s="88">
        <f t="shared" si="11"/>
        <v>0</v>
      </c>
    </row>
    <row r="377" spans="13:15" x14ac:dyDescent="0.3">
      <c r="M377" s="88"/>
      <c r="N377" s="44">
        <v>474070</v>
      </c>
      <c r="O377" s="88">
        <f t="shared" si="11"/>
        <v>0</v>
      </c>
    </row>
    <row r="378" spans="13:15" x14ac:dyDescent="0.3">
      <c r="M378" s="88"/>
      <c r="N378" s="44">
        <v>474479</v>
      </c>
      <c r="O378" s="88">
        <f t="shared" si="11"/>
        <v>0</v>
      </c>
    </row>
    <row r="379" spans="13:15" x14ac:dyDescent="0.3">
      <c r="M379" s="88"/>
      <c r="N379" s="44">
        <v>476591</v>
      </c>
      <c r="O379" s="88">
        <f t="shared" si="11"/>
        <v>0</v>
      </c>
    </row>
    <row r="380" spans="13:15" x14ac:dyDescent="0.3">
      <c r="M380" s="88"/>
      <c r="N380" s="44">
        <v>477348</v>
      </c>
      <c r="O380" s="88">
        <f t="shared" si="11"/>
        <v>0</v>
      </c>
    </row>
    <row r="381" spans="13:15" x14ac:dyDescent="0.3">
      <c r="M381" s="88"/>
      <c r="N381" s="44">
        <v>480754</v>
      </c>
      <c r="O381" s="88">
        <f t="shared" si="11"/>
        <v>0</v>
      </c>
    </row>
    <row r="382" spans="13:15" x14ac:dyDescent="0.3">
      <c r="M382" s="88"/>
      <c r="N382" s="44">
        <v>480948</v>
      </c>
      <c r="O382" s="88">
        <f t="shared" si="11"/>
        <v>0</v>
      </c>
    </row>
    <row r="383" spans="13:15" x14ac:dyDescent="0.3">
      <c r="M383" s="88"/>
      <c r="N383" s="44">
        <v>482541</v>
      </c>
      <c r="O383" s="88">
        <f t="shared" si="11"/>
        <v>0</v>
      </c>
    </row>
    <row r="384" spans="13:15" x14ac:dyDescent="0.3">
      <c r="M384" s="88"/>
      <c r="N384" s="44">
        <v>482593</v>
      </c>
      <c r="O384" s="88">
        <f t="shared" si="11"/>
        <v>0</v>
      </c>
    </row>
    <row r="385" spans="13:15" x14ac:dyDescent="0.3">
      <c r="M385" s="88"/>
      <c r="N385" s="44">
        <v>487383</v>
      </c>
      <c r="O385" s="88">
        <f t="shared" si="11"/>
        <v>0</v>
      </c>
    </row>
    <row r="386" spans="13:15" x14ac:dyDescent="0.3">
      <c r="M386" s="88"/>
      <c r="N386" s="44">
        <v>487399</v>
      </c>
      <c r="O386" s="88">
        <f t="shared" si="11"/>
        <v>0</v>
      </c>
    </row>
    <row r="387" spans="13:15" x14ac:dyDescent="0.3">
      <c r="M387" s="88"/>
      <c r="N387" s="44">
        <v>487413</v>
      </c>
      <c r="O387" s="88">
        <f t="shared" si="11"/>
        <v>0</v>
      </c>
    </row>
    <row r="388" spans="13:15" x14ac:dyDescent="0.3">
      <c r="M388" s="89"/>
      <c r="N388" s="44">
        <v>487414</v>
      </c>
      <c r="O388" s="89">
        <f t="shared" ref="O388:O451" si="12">M388/$M$595</f>
        <v>0</v>
      </c>
    </row>
    <row r="389" spans="13:15" x14ac:dyDescent="0.3">
      <c r="M389" s="87">
        <v>16</v>
      </c>
      <c r="N389" s="44">
        <v>439890</v>
      </c>
      <c r="O389" s="87">
        <f t="shared" si="12"/>
        <v>0.66666666666666663</v>
      </c>
    </row>
    <row r="390" spans="13:15" x14ac:dyDescent="0.3">
      <c r="M390" s="88"/>
      <c r="N390" s="44">
        <v>440664</v>
      </c>
      <c r="O390" s="88">
        <f t="shared" si="12"/>
        <v>0</v>
      </c>
    </row>
    <row r="391" spans="13:15" x14ac:dyDescent="0.3">
      <c r="M391" s="88"/>
      <c r="N391" s="44">
        <v>448493</v>
      </c>
      <c r="O391" s="88">
        <f t="shared" si="12"/>
        <v>0</v>
      </c>
    </row>
    <row r="392" spans="13:15" x14ac:dyDescent="0.3">
      <c r="M392" s="88"/>
      <c r="N392" s="44">
        <v>449453</v>
      </c>
      <c r="O392" s="88">
        <f t="shared" si="12"/>
        <v>0</v>
      </c>
    </row>
    <row r="393" spans="13:15" x14ac:dyDescent="0.3">
      <c r="M393" s="88"/>
      <c r="N393" s="44">
        <v>451726</v>
      </c>
      <c r="O393" s="88">
        <f t="shared" si="12"/>
        <v>0</v>
      </c>
    </row>
    <row r="394" spans="13:15" x14ac:dyDescent="0.3">
      <c r="M394" s="88"/>
      <c r="N394" s="44">
        <v>452708</v>
      </c>
      <c r="O394" s="88">
        <f t="shared" si="12"/>
        <v>0</v>
      </c>
    </row>
    <row r="395" spans="13:15" x14ac:dyDescent="0.3">
      <c r="M395" s="88"/>
      <c r="N395" s="44">
        <v>456583</v>
      </c>
      <c r="O395" s="88">
        <f t="shared" si="12"/>
        <v>0</v>
      </c>
    </row>
    <row r="396" spans="13:15" x14ac:dyDescent="0.3">
      <c r="M396" s="88"/>
      <c r="N396" s="44">
        <v>457251</v>
      </c>
      <c r="O396" s="88">
        <f t="shared" si="12"/>
        <v>0</v>
      </c>
    </row>
    <row r="397" spans="13:15" x14ac:dyDescent="0.3">
      <c r="M397" s="88"/>
      <c r="N397" s="44">
        <v>457377</v>
      </c>
      <c r="O397" s="88">
        <f t="shared" si="12"/>
        <v>0</v>
      </c>
    </row>
    <row r="398" spans="13:15" x14ac:dyDescent="0.3">
      <c r="M398" s="88"/>
      <c r="N398" s="44">
        <v>462744</v>
      </c>
      <c r="O398" s="88">
        <f t="shared" si="12"/>
        <v>0</v>
      </c>
    </row>
    <row r="399" spans="13:15" x14ac:dyDescent="0.3">
      <c r="M399" s="88"/>
      <c r="N399" s="50">
        <v>463140</v>
      </c>
      <c r="O399" s="88">
        <f t="shared" si="12"/>
        <v>0</v>
      </c>
    </row>
    <row r="400" spans="13:15" x14ac:dyDescent="0.3">
      <c r="M400" s="88"/>
      <c r="N400" s="44">
        <v>467891</v>
      </c>
      <c r="O400" s="88">
        <f t="shared" si="12"/>
        <v>0</v>
      </c>
    </row>
    <row r="401" spans="13:15" x14ac:dyDescent="0.3">
      <c r="M401" s="88"/>
      <c r="N401" s="6">
        <v>469909</v>
      </c>
      <c r="O401" s="88">
        <f t="shared" si="12"/>
        <v>0</v>
      </c>
    </row>
    <row r="402" spans="13:15" x14ac:dyDescent="0.3">
      <c r="M402" s="88"/>
      <c r="N402" s="44">
        <v>478151</v>
      </c>
      <c r="O402" s="88">
        <f t="shared" si="12"/>
        <v>0</v>
      </c>
    </row>
    <row r="403" spans="13:15" x14ac:dyDescent="0.3">
      <c r="M403" s="88"/>
      <c r="N403" s="44">
        <v>480709</v>
      </c>
      <c r="O403" s="88">
        <f t="shared" si="12"/>
        <v>0</v>
      </c>
    </row>
    <row r="404" spans="13:15" x14ac:dyDescent="0.3">
      <c r="M404" s="88"/>
      <c r="N404" s="44">
        <v>480730</v>
      </c>
      <c r="O404" s="88">
        <f t="shared" si="12"/>
        <v>0</v>
      </c>
    </row>
    <row r="405" spans="13:15" x14ac:dyDescent="0.3">
      <c r="M405" s="88"/>
      <c r="N405" s="44">
        <v>480779</v>
      </c>
      <c r="O405" s="88">
        <f t="shared" si="12"/>
        <v>0</v>
      </c>
    </row>
    <row r="406" spans="13:15" x14ac:dyDescent="0.3">
      <c r="M406" s="88"/>
      <c r="N406" s="44">
        <v>481515</v>
      </c>
      <c r="O406" s="88">
        <f t="shared" si="12"/>
        <v>0</v>
      </c>
    </row>
    <row r="407" spans="13:15" x14ac:dyDescent="0.3">
      <c r="M407" s="88"/>
      <c r="N407" s="44">
        <v>484056</v>
      </c>
      <c r="O407" s="88">
        <f t="shared" si="12"/>
        <v>0</v>
      </c>
    </row>
    <row r="408" spans="13:15" x14ac:dyDescent="0.3">
      <c r="M408" s="88"/>
      <c r="N408" s="44">
        <v>485180</v>
      </c>
      <c r="O408" s="88">
        <f t="shared" si="12"/>
        <v>0</v>
      </c>
    </row>
    <row r="409" spans="13:15" x14ac:dyDescent="0.3">
      <c r="M409" s="88"/>
      <c r="N409" s="44">
        <v>487409</v>
      </c>
      <c r="O409" s="88">
        <f t="shared" si="12"/>
        <v>0</v>
      </c>
    </row>
    <row r="410" spans="13:15" x14ac:dyDescent="0.3">
      <c r="M410" s="89"/>
      <c r="N410" s="44">
        <v>488555</v>
      </c>
      <c r="O410" s="89">
        <f t="shared" si="12"/>
        <v>0</v>
      </c>
    </row>
    <row r="411" spans="13:15" x14ac:dyDescent="0.3">
      <c r="M411" s="87">
        <v>17</v>
      </c>
      <c r="N411" s="44">
        <v>439896</v>
      </c>
      <c r="O411" s="87">
        <f t="shared" si="12"/>
        <v>0.70833333333333337</v>
      </c>
    </row>
    <row r="412" spans="13:15" x14ac:dyDescent="0.3">
      <c r="M412" s="88"/>
      <c r="N412" s="44">
        <v>440006</v>
      </c>
      <c r="O412" s="88">
        <f t="shared" si="12"/>
        <v>0</v>
      </c>
    </row>
    <row r="413" spans="13:15" x14ac:dyDescent="0.3">
      <c r="M413" s="88"/>
      <c r="N413" s="44">
        <v>441737</v>
      </c>
      <c r="O413" s="88">
        <f t="shared" si="12"/>
        <v>0</v>
      </c>
    </row>
    <row r="414" spans="13:15" x14ac:dyDescent="0.3">
      <c r="M414" s="88"/>
      <c r="N414" s="44">
        <v>441738</v>
      </c>
      <c r="O414" s="88">
        <f t="shared" si="12"/>
        <v>0</v>
      </c>
    </row>
    <row r="415" spans="13:15" x14ac:dyDescent="0.3">
      <c r="M415" s="88"/>
      <c r="N415" s="44">
        <v>445496</v>
      </c>
      <c r="O415" s="88">
        <f t="shared" si="12"/>
        <v>0</v>
      </c>
    </row>
    <row r="416" spans="13:15" x14ac:dyDescent="0.3">
      <c r="M416" s="88"/>
      <c r="N416" s="44">
        <v>447775</v>
      </c>
      <c r="O416" s="88">
        <f t="shared" si="12"/>
        <v>0</v>
      </c>
    </row>
    <row r="417" spans="13:15" x14ac:dyDescent="0.3">
      <c r="M417" s="88"/>
      <c r="N417" s="6">
        <v>451721</v>
      </c>
      <c r="O417" s="88">
        <f t="shared" si="12"/>
        <v>0</v>
      </c>
    </row>
    <row r="418" spans="13:15" x14ac:dyDescent="0.3">
      <c r="M418" s="88"/>
      <c r="N418" s="44">
        <v>452505</v>
      </c>
      <c r="O418" s="88">
        <f t="shared" si="12"/>
        <v>0</v>
      </c>
    </row>
    <row r="419" spans="13:15" x14ac:dyDescent="0.3">
      <c r="M419" s="88"/>
      <c r="N419" s="44">
        <v>453288</v>
      </c>
      <c r="O419" s="88">
        <f t="shared" si="12"/>
        <v>0</v>
      </c>
    </row>
    <row r="420" spans="13:15" x14ac:dyDescent="0.3">
      <c r="M420" s="88"/>
      <c r="N420" s="44">
        <v>457468</v>
      </c>
      <c r="O420" s="88">
        <f t="shared" si="12"/>
        <v>0</v>
      </c>
    </row>
    <row r="421" spans="13:15" x14ac:dyDescent="0.3">
      <c r="M421" s="88"/>
      <c r="N421" s="44">
        <v>460888</v>
      </c>
      <c r="O421" s="88">
        <f t="shared" si="12"/>
        <v>0</v>
      </c>
    </row>
    <row r="422" spans="13:15" x14ac:dyDescent="0.3">
      <c r="M422" s="88"/>
      <c r="N422" s="44">
        <v>461116</v>
      </c>
      <c r="O422" s="88">
        <f t="shared" si="12"/>
        <v>0</v>
      </c>
    </row>
    <row r="423" spans="13:15" x14ac:dyDescent="0.3">
      <c r="M423" s="88"/>
      <c r="N423" s="44">
        <v>461549</v>
      </c>
      <c r="O423" s="88">
        <f t="shared" si="12"/>
        <v>0</v>
      </c>
    </row>
    <row r="424" spans="13:15" x14ac:dyDescent="0.3">
      <c r="M424" s="88"/>
      <c r="N424" s="44">
        <v>467095</v>
      </c>
      <c r="O424" s="88">
        <f t="shared" si="12"/>
        <v>0</v>
      </c>
    </row>
    <row r="425" spans="13:15" x14ac:dyDescent="0.3">
      <c r="M425" s="88"/>
      <c r="N425" s="44">
        <v>469366</v>
      </c>
      <c r="O425" s="88">
        <f t="shared" si="12"/>
        <v>0</v>
      </c>
    </row>
    <row r="426" spans="13:15" x14ac:dyDescent="0.3">
      <c r="M426" s="88"/>
      <c r="N426" s="44">
        <v>469388</v>
      </c>
      <c r="O426" s="88">
        <f t="shared" si="12"/>
        <v>0</v>
      </c>
    </row>
    <row r="427" spans="13:15" x14ac:dyDescent="0.3">
      <c r="M427" s="88"/>
      <c r="N427" s="44">
        <v>469391</v>
      </c>
      <c r="O427" s="88">
        <f t="shared" si="12"/>
        <v>0</v>
      </c>
    </row>
    <row r="428" spans="13:15" x14ac:dyDescent="0.3">
      <c r="M428" s="88"/>
      <c r="N428" s="44">
        <v>469407</v>
      </c>
      <c r="O428" s="88">
        <f t="shared" si="12"/>
        <v>0</v>
      </c>
    </row>
    <row r="429" spans="13:15" x14ac:dyDescent="0.3">
      <c r="M429" s="88"/>
      <c r="N429" s="44">
        <v>469415</v>
      </c>
      <c r="O429" s="88">
        <f t="shared" si="12"/>
        <v>0</v>
      </c>
    </row>
    <row r="430" spans="13:15" x14ac:dyDescent="0.3">
      <c r="M430" s="88"/>
      <c r="N430" s="44">
        <v>470396</v>
      </c>
      <c r="O430" s="88">
        <f t="shared" si="12"/>
        <v>0</v>
      </c>
    </row>
    <row r="431" spans="13:15" x14ac:dyDescent="0.3">
      <c r="M431" s="88"/>
      <c r="N431" s="44">
        <v>472679</v>
      </c>
      <c r="O431" s="88">
        <f t="shared" si="12"/>
        <v>0</v>
      </c>
    </row>
    <row r="432" spans="13:15" x14ac:dyDescent="0.3">
      <c r="M432" s="88"/>
      <c r="N432" s="44">
        <v>472685</v>
      </c>
      <c r="O432" s="88">
        <f t="shared" si="12"/>
        <v>0</v>
      </c>
    </row>
    <row r="433" spans="13:15" x14ac:dyDescent="0.3">
      <c r="M433" s="88"/>
      <c r="N433" s="44">
        <v>473698</v>
      </c>
      <c r="O433" s="88">
        <f t="shared" si="12"/>
        <v>0</v>
      </c>
    </row>
    <row r="434" spans="13:15" x14ac:dyDescent="0.3">
      <c r="M434" s="88"/>
      <c r="N434" s="50">
        <v>473836</v>
      </c>
      <c r="O434" s="88">
        <f t="shared" si="12"/>
        <v>0</v>
      </c>
    </row>
    <row r="435" spans="13:15" x14ac:dyDescent="0.3">
      <c r="M435" s="88"/>
      <c r="N435" s="44">
        <v>478920</v>
      </c>
      <c r="O435" s="88">
        <f t="shared" si="12"/>
        <v>0</v>
      </c>
    </row>
    <row r="436" spans="13:15" x14ac:dyDescent="0.3">
      <c r="M436" s="88"/>
      <c r="N436" s="44">
        <v>482592</v>
      </c>
      <c r="O436" s="88">
        <f t="shared" si="12"/>
        <v>0</v>
      </c>
    </row>
    <row r="437" spans="13:15" x14ac:dyDescent="0.3">
      <c r="M437" s="88"/>
      <c r="N437" s="44">
        <v>482671</v>
      </c>
      <c r="O437" s="88">
        <f t="shared" si="12"/>
        <v>0</v>
      </c>
    </row>
    <row r="438" spans="13:15" x14ac:dyDescent="0.3">
      <c r="M438" s="88"/>
      <c r="N438" s="44">
        <v>485184</v>
      </c>
      <c r="O438" s="88">
        <f t="shared" si="12"/>
        <v>0</v>
      </c>
    </row>
    <row r="439" spans="13:15" x14ac:dyDescent="0.3">
      <c r="M439" s="89"/>
      <c r="N439" s="44">
        <v>487423</v>
      </c>
      <c r="O439" s="89">
        <f t="shared" si="12"/>
        <v>0</v>
      </c>
    </row>
    <row r="440" spans="13:15" x14ac:dyDescent="0.3">
      <c r="M440" s="87">
        <v>18</v>
      </c>
      <c r="N440" s="44">
        <v>440674</v>
      </c>
      <c r="O440" s="87">
        <f t="shared" si="12"/>
        <v>0.75</v>
      </c>
    </row>
    <row r="441" spans="13:15" x14ac:dyDescent="0.3">
      <c r="M441" s="88"/>
      <c r="N441" s="44">
        <v>447529</v>
      </c>
      <c r="O441" s="88">
        <f t="shared" si="12"/>
        <v>0</v>
      </c>
    </row>
    <row r="442" spans="13:15" x14ac:dyDescent="0.3">
      <c r="M442" s="88"/>
      <c r="N442" s="44">
        <v>450437</v>
      </c>
      <c r="O442" s="88">
        <f t="shared" si="12"/>
        <v>0</v>
      </c>
    </row>
    <row r="443" spans="13:15" x14ac:dyDescent="0.3">
      <c r="M443" s="88"/>
      <c r="N443" s="44">
        <v>451603</v>
      </c>
      <c r="O443" s="88">
        <f t="shared" si="12"/>
        <v>0</v>
      </c>
    </row>
    <row r="444" spans="13:15" x14ac:dyDescent="0.3">
      <c r="M444" s="88"/>
      <c r="N444" s="44">
        <v>451701</v>
      </c>
      <c r="O444" s="88">
        <f t="shared" si="12"/>
        <v>0</v>
      </c>
    </row>
    <row r="445" spans="13:15" x14ac:dyDescent="0.3">
      <c r="M445" s="88"/>
      <c r="N445" s="44">
        <v>451717</v>
      </c>
      <c r="O445" s="88">
        <f t="shared" si="12"/>
        <v>0</v>
      </c>
    </row>
    <row r="446" spans="13:15" x14ac:dyDescent="0.3">
      <c r="M446" s="88"/>
      <c r="N446" s="44">
        <v>458082</v>
      </c>
      <c r="O446" s="88">
        <f t="shared" si="12"/>
        <v>0</v>
      </c>
    </row>
    <row r="447" spans="13:15" x14ac:dyDescent="0.3">
      <c r="M447" s="88"/>
      <c r="N447" s="44">
        <v>459652</v>
      </c>
      <c r="O447" s="88">
        <f t="shared" si="12"/>
        <v>0</v>
      </c>
    </row>
    <row r="448" spans="13:15" x14ac:dyDescent="0.3">
      <c r="M448" s="88"/>
      <c r="N448" s="44">
        <v>459659</v>
      </c>
      <c r="O448" s="88">
        <f t="shared" si="12"/>
        <v>0</v>
      </c>
    </row>
    <row r="449" spans="13:15" x14ac:dyDescent="0.3">
      <c r="M449" s="88"/>
      <c r="N449" s="44">
        <v>459671</v>
      </c>
      <c r="O449" s="88">
        <f t="shared" si="12"/>
        <v>0</v>
      </c>
    </row>
    <row r="450" spans="13:15" x14ac:dyDescent="0.3">
      <c r="M450" s="88"/>
      <c r="N450" s="44">
        <v>464460</v>
      </c>
      <c r="O450" s="88">
        <f t="shared" si="12"/>
        <v>0</v>
      </c>
    </row>
    <row r="451" spans="13:15" x14ac:dyDescent="0.3">
      <c r="M451" s="88"/>
      <c r="N451" s="44">
        <v>466864</v>
      </c>
      <c r="O451" s="88">
        <f t="shared" si="12"/>
        <v>0</v>
      </c>
    </row>
    <row r="452" spans="13:15" x14ac:dyDescent="0.3">
      <c r="M452" s="88"/>
      <c r="N452" s="44">
        <v>467106</v>
      </c>
      <c r="O452" s="88">
        <f t="shared" ref="O452:O515" si="13">M452/$M$595</f>
        <v>0</v>
      </c>
    </row>
    <row r="453" spans="13:15" x14ac:dyDescent="0.3">
      <c r="M453" s="88"/>
      <c r="N453" s="44">
        <v>469372</v>
      </c>
      <c r="O453" s="88">
        <f t="shared" si="13"/>
        <v>0</v>
      </c>
    </row>
    <row r="454" spans="13:15" x14ac:dyDescent="0.3">
      <c r="M454" s="88"/>
      <c r="N454" s="44">
        <v>470163</v>
      </c>
      <c r="O454" s="88">
        <f t="shared" si="13"/>
        <v>0</v>
      </c>
    </row>
    <row r="455" spans="13:15" x14ac:dyDescent="0.3">
      <c r="M455" s="88"/>
      <c r="N455" s="44">
        <v>478133</v>
      </c>
      <c r="O455" s="88">
        <f t="shared" si="13"/>
        <v>0</v>
      </c>
    </row>
    <row r="456" spans="13:15" x14ac:dyDescent="0.3">
      <c r="M456" s="88"/>
      <c r="N456" s="44">
        <v>480722</v>
      </c>
      <c r="O456" s="88">
        <f t="shared" si="13"/>
        <v>0</v>
      </c>
    </row>
    <row r="457" spans="13:15" x14ac:dyDescent="0.3">
      <c r="M457" s="88"/>
      <c r="N457" s="44">
        <v>481753</v>
      </c>
      <c r="O457" s="88">
        <f t="shared" si="13"/>
        <v>0</v>
      </c>
    </row>
    <row r="458" spans="13:15" x14ac:dyDescent="0.3">
      <c r="M458" s="89"/>
      <c r="N458" s="44">
        <v>486832</v>
      </c>
      <c r="O458" s="89">
        <f t="shared" si="13"/>
        <v>0</v>
      </c>
    </row>
    <row r="459" spans="13:15" x14ac:dyDescent="0.3">
      <c r="M459" s="87">
        <v>19</v>
      </c>
      <c r="N459" s="44">
        <v>439206</v>
      </c>
      <c r="O459" s="87">
        <f t="shared" si="13"/>
        <v>0.79166666666666663</v>
      </c>
    </row>
    <row r="460" spans="13:15" x14ac:dyDescent="0.3">
      <c r="M460" s="88"/>
      <c r="N460" s="44">
        <v>439739</v>
      </c>
      <c r="O460" s="88">
        <f t="shared" si="13"/>
        <v>0</v>
      </c>
    </row>
    <row r="461" spans="13:15" x14ac:dyDescent="0.3">
      <c r="M461" s="88"/>
      <c r="N461" s="44">
        <v>440755</v>
      </c>
      <c r="O461" s="88">
        <f t="shared" si="13"/>
        <v>0</v>
      </c>
    </row>
    <row r="462" spans="13:15" x14ac:dyDescent="0.3">
      <c r="M462" s="88"/>
      <c r="N462" s="44">
        <v>440893</v>
      </c>
      <c r="O462" s="88">
        <f t="shared" si="13"/>
        <v>0</v>
      </c>
    </row>
    <row r="463" spans="13:15" x14ac:dyDescent="0.3">
      <c r="M463" s="88"/>
      <c r="N463" s="44">
        <v>441607</v>
      </c>
      <c r="O463" s="88">
        <f t="shared" si="13"/>
        <v>0</v>
      </c>
    </row>
    <row r="464" spans="13:15" x14ac:dyDescent="0.3">
      <c r="M464" s="88"/>
      <c r="N464" s="44">
        <v>442916</v>
      </c>
      <c r="O464" s="88">
        <f t="shared" si="13"/>
        <v>0</v>
      </c>
    </row>
    <row r="465" spans="13:15" x14ac:dyDescent="0.3">
      <c r="M465" s="88"/>
      <c r="N465" s="44">
        <v>445408</v>
      </c>
      <c r="O465" s="88">
        <f t="shared" si="13"/>
        <v>0</v>
      </c>
    </row>
    <row r="466" spans="13:15" x14ac:dyDescent="0.3">
      <c r="M466" s="88"/>
      <c r="N466" s="44">
        <v>445409</v>
      </c>
      <c r="O466" s="88">
        <f t="shared" si="13"/>
        <v>0</v>
      </c>
    </row>
    <row r="467" spans="13:15" x14ac:dyDescent="0.3">
      <c r="M467" s="88"/>
      <c r="N467" s="44">
        <v>445534</v>
      </c>
      <c r="O467" s="88">
        <f t="shared" si="13"/>
        <v>0</v>
      </c>
    </row>
    <row r="468" spans="13:15" x14ac:dyDescent="0.3">
      <c r="M468" s="88"/>
      <c r="N468" s="44">
        <v>447537</v>
      </c>
      <c r="O468" s="88">
        <f t="shared" si="13"/>
        <v>0</v>
      </c>
    </row>
    <row r="469" spans="13:15" x14ac:dyDescent="0.3">
      <c r="M469" s="88"/>
      <c r="N469" s="44">
        <v>448506</v>
      </c>
      <c r="O469" s="88">
        <f t="shared" si="13"/>
        <v>0</v>
      </c>
    </row>
    <row r="470" spans="13:15" x14ac:dyDescent="0.3">
      <c r="M470" s="88"/>
      <c r="N470" s="44">
        <v>451611</v>
      </c>
      <c r="O470" s="88">
        <f t="shared" si="13"/>
        <v>0</v>
      </c>
    </row>
    <row r="471" spans="13:15" x14ac:dyDescent="0.3">
      <c r="M471" s="88"/>
      <c r="N471" s="44">
        <v>451672</v>
      </c>
      <c r="O471" s="88">
        <f t="shared" si="13"/>
        <v>0</v>
      </c>
    </row>
    <row r="472" spans="13:15" x14ac:dyDescent="0.3">
      <c r="M472" s="88"/>
      <c r="N472" s="44">
        <v>451720</v>
      </c>
      <c r="O472" s="88">
        <f t="shared" si="13"/>
        <v>0</v>
      </c>
    </row>
    <row r="473" spans="13:15" x14ac:dyDescent="0.3">
      <c r="M473" s="88"/>
      <c r="N473" s="44">
        <v>454899</v>
      </c>
      <c r="O473" s="88">
        <f t="shared" si="13"/>
        <v>0</v>
      </c>
    </row>
    <row r="474" spans="13:15" x14ac:dyDescent="0.3">
      <c r="M474" s="88"/>
      <c r="N474" s="44">
        <v>455623</v>
      </c>
      <c r="O474" s="88">
        <f t="shared" si="13"/>
        <v>0</v>
      </c>
    </row>
    <row r="475" spans="13:15" x14ac:dyDescent="0.3">
      <c r="M475" s="88"/>
      <c r="N475" s="44">
        <v>469361</v>
      </c>
      <c r="O475" s="88">
        <f t="shared" si="13"/>
        <v>0</v>
      </c>
    </row>
    <row r="476" spans="13:15" x14ac:dyDescent="0.3">
      <c r="M476" s="88"/>
      <c r="N476" s="44">
        <v>476620</v>
      </c>
      <c r="O476" s="88">
        <f t="shared" si="13"/>
        <v>0</v>
      </c>
    </row>
    <row r="477" spans="13:15" x14ac:dyDescent="0.3">
      <c r="M477" s="88"/>
      <c r="N477" s="44">
        <v>476775</v>
      </c>
      <c r="O477" s="88">
        <f t="shared" si="13"/>
        <v>0</v>
      </c>
    </row>
    <row r="478" spans="13:15" x14ac:dyDescent="0.3">
      <c r="M478" s="88"/>
      <c r="N478" s="44">
        <v>481823</v>
      </c>
      <c r="O478" s="88">
        <f t="shared" si="13"/>
        <v>0</v>
      </c>
    </row>
    <row r="479" spans="13:15" x14ac:dyDescent="0.3">
      <c r="M479" s="88"/>
      <c r="N479" s="44">
        <v>484960</v>
      </c>
      <c r="O479" s="88">
        <f t="shared" si="13"/>
        <v>0</v>
      </c>
    </row>
    <row r="480" spans="13:15" x14ac:dyDescent="0.3">
      <c r="M480" s="89"/>
      <c r="N480" s="44">
        <v>487416</v>
      </c>
      <c r="O480" s="89">
        <f t="shared" si="13"/>
        <v>0</v>
      </c>
    </row>
    <row r="481" spans="13:15" x14ac:dyDescent="0.3">
      <c r="M481" s="87">
        <v>20</v>
      </c>
      <c r="N481" s="44">
        <v>439883</v>
      </c>
      <c r="O481" s="87">
        <f t="shared" si="13"/>
        <v>0.83333333333333337</v>
      </c>
    </row>
    <row r="482" spans="13:15" x14ac:dyDescent="0.3">
      <c r="M482" s="88"/>
      <c r="N482" s="44">
        <v>439898</v>
      </c>
      <c r="O482" s="88">
        <f t="shared" si="13"/>
        <v>0</v>
      </c>
    </row>
    <row r="483" spans="13:15" x14ac:dyDescent="0.3">
      <c r="M483" s="88"/>
      <c r="N483" s="44">
        <v>440014</v>
      </c>
      <c r="O483" s="88">
        <f t="shared" si="13"/>
        <v>0</v>
      </c>
    </row>
    <row r="484" spans="13:15" x14ac:dyDescent="0.3">
      <c r="M484" s="88"/>
      <c r="N484" s="44">
        <v>440844</v>
      </c>
      <c r="O484" s="88">
        <f t="shared" si="13"/>
        <v>0</v>
      </c>
    </row>
    <row r="485" spans="13:15" x14ac:dyDescent="0.3">
      <c r="M485" s="88"/>
      <c r="N485" s="44">
        <v>442051</v>
      </c>
      <c r="O485" s="88">
        <f t="shared" si="13"/>
        <v>0</v>
      </c>
    </row>
    <row r="486" spans="13:15" x14ac:dyDescent="0.3">
      <c r="M486" s="88"/>
      <c r="N486" s="44">
        <v>442777</v>
      </c>
      <c r="O486" s="88">
        <f t="shared" si="13"/>
        <v>0</v>
      </c>
    </row>
    <row r="487" spans="13:15" x14ac:dyDescent="0.3">
      <c r="M487" s="88"/>
      <c r="N487" s="44">
        <v>444292</v>
      </c>
      <c r="O487" s="88">
        <f t="shared" si="13"/>
        <v>0</v>
      </c>
    </row>
    <row r="488" spans="13:15" x14ac:dyDescent="0.3">
      <c r="M488" s="88"/>
      <c r="N488" s="44">
        <v>446824</v>
      </c>
      <c r="O488" s="88">
        <f t="shared" si="13"/>
        <v>0</v>
      </c>
    </row>
    <row r="489" spans="13:15" x14ac:dyDescent="0.3">
      <c r="M489" s="88"/>
      <c r="N489" s="44">
        <v>447773</v>
      </c>
      <c r="O489" s="88">
        <f t="shared" si="13"/>
        <v>0</v>
      </c>
    </row>
    <row r="490" spans="13:15" x14ac:dyDescent="0.3">
      <c r="M490" s="88"/>
      <c r="N490" s="44">
        <v>448497</v>
      </c>
      <c r="O490" s="88">
        <f t="shared" si="13"/>
        <v>0</v>
      </c>
    </row>
    <row r="491" spans="13:15" x14ac:dyDescent="0.3">
      <c r="M491" s="88"/>
      <c r="N491" s="44">
        <v>451723</v>
      </c>
      <c r="O491" s="88">
        <f t="shared" si="13"/>
        <v>0</v>
      </c>
    </row>
    <row r="492" spans="13:15" x14ac:dyDescent="0.3">
      <c r="M492" s="88"/>
      <c r="N492" s="44">
        <v>453258</v>
      </c>
      <c r="O492" s="88">
        <f t="shared" si="13"/>
        <v>0</v>
      </c>
    </row>
    <row r="493" spans="13:15" x14ac:dyDescent="0.3">
      <c r="M493" s="88"/>
      <c r="N493" s="44">
        <v>459669</v>
      </c>
      <c r="O493" s="88">
        <f t="shared" si="13"/>
        <v>0</v>
      </c>
    </row>
    <row r="494" spans="13:15" x14ac:dyDescent="0.3">
      <c r="M494" s="88"/>
      <c r="N494" s="44">
        <v>460301</v>
      </c>
      <c r="O494" s="88">
        <f t="shared" si="13"/>
        <v>0</v>
      </c>
    </row>
    <row r="495" spans="13:15" x14ac:dyDescent="0.3">
      <c r="M495" s="88"/>
      <c r="N495" s="44">
        <v>464549</v>
      </c>
      <c r="O495" s="88">
        <f t="shared" si="13"/>
        <v>0</v>
      </c>
    </row>
    <row r="496" spans="13:15" x14ac:dyDescent="0.3">
      <c r="M496" s="88"/>
      <c r="N496" s="44">
        <v>464974</v>
      </c>
      <c r="O496" s="88">
        <f t="shared" si="13"/>
        <v>0</v>
      </c>
    </row>
    <row r="497" spans="13:15" x14ac:dyDescent="0.3">
      <c r="M497" s="88"/>
      <c r="N497" s="44">
        <v>468731</v>
      </c>
      <c r="O497" s="88">
        <f t="shared" si="13"/>
        <v>0</v>
      </c>
    </row>
    <row r="498" spans="13:15" x14ac:dyDescent="0.3">
      <c r="M498" s="88"/>
      <c r="N498" s="44">
        <v>470487</v>
      </c>
      <c r="O498" s="88">
        <f t="shared" si="13"/>
        <v>0</v>
      </c>
    </row>
    <row r="499" spans="13:15" x14ac:dyDescent="0.3">
      <c r="M499" s="88"/>
      <c r="N499" s="44">
        <v>473660</v>
      </c>
      <c r="O499" s="88">
        <f t="shared" si="13"/>
        <v>0</v>
      </c>
    </row>
    <row r="500" spans="13:15" x14ac:dyDescent="0.3">
      <c r="M500" s="88"/>
      <c r="N500" s="44">
        <v>473829</v>
      </c>
      <c r="O500" s="88">
        <f t="shared" si="13"/>
        <v>0</v>
      </c>
    </row>
    <row r="501" spans="13:15" x14ac:dyDescent="0.3">
      <c r="M501" s="88"/>
      <c r="N501" s="44">
        <v>481706</v>
      </c>
      <c r="O501" s="88">
        <f t="shared" si="13"/>
        <v>0</v>
      </c>
    </row>
    <row r="502" spans="13:15" x14ac:dyDescent="0.3">
      <c r="M502" s="88"/>
      <c r="N502" s="44">
        <v>482667</v>
      </c>
      <c r="O502" s="88">
        <f t="shared" si="13"/>
        <v>0</v>
      </c>
    </row>
    <row r="503" spans="13:15" x14ac:dyDescent="0.3">
      <c r="M503" s="88"/>
      <c r="N503" s="44">
        <v>484919</v>
      </c>
      <c r="O503" s="88">
        <f t="shared" si="13"/>
        <v>0</v>
      </c>
    </row>
    <row r="504" spans="13:15" x14ac:dyDescent="0.3">
      <c r="M504" s="88"/>
      <c r="N504" s="44">
        <v>484963</v>
      </c>
      <c r="O504" s="88">
        <f t="shared" si="13"/>
        <v>0</v>
      </c>
    </row>
    <row r="505" spans="13:15" x14ac:dyDescent="0.3">
      <c r="M505" s="88"/>
      <c r="N505" s="44">
        <v>486135</v>
      </c>
      <c r="O505" s="88">
        <f t="shared" si="13"/>
        <v>0</v>
      </c>
    </row>
    <row r="506" spans="13:15" x14ac:dyDescent="0.3">
      <c r="M506" s="89"/>
      <c r="N506" s="44">
        <v>488283</v>
      </c>
      <c r="O506" s="89">
        <f t="shared" si="13"/>
        <v>0</v>
      </c>
    </row>
    <row r="507" spans="13:15" x14ac:dyDescent="0.3">
      <c r="M507" s="87">
        <v>21</v>
      </c>
      <c r="N507" s="44">
        <v>439227</v>
      </c>
      <c r="O507" s="87">
        <f t="shared" si="13"/>
        <v>0.875</v>
      </c>
    </row>
    <row r="508" spans="13:15" x14ac:dyDescent="0.3">
      <c r="M508" s="88"/>
      <c r="N508" s="44">
        <v>441130</v>
      </c>
      <c r="O508" s="88">
        <f t="shared" si="13"/>
        <v>0</v>
      </c>
    </row>
    <row r="509" spans="13:15" x14ac:dyDescent="0.3">
      <c r="M509" s="88"/>
      <c r="N509" s="44">
        <v>441898</v>
      </c>
      <c r="O509" s="88">
        <f t="shared" si="13"/>
        <v>0</v>
      </c>
    </row>
    <row r="510" spans="13:15" x14ac:dyDescent="0.3">
      <c r="M510" s="88"/>
      <c r="N510" s="44">
        <v>441997</v>
      </c>
      <c r="O510" s="88">
        <f t="shared" si="13"/>
        <v>0</v>
      </c>
    </row>
    <row r="511" spans="13:15" x14ac:dyDescent="0.3">
      <c r="M511" s="88"/>
      <c r="N511" s="44">
        <v>443646</v>
      </c>
      <c r="O511" s="88">
        <f t="shared" si="13"/>
        <v>0</v>
      </c>
    </row>
    <row r="512" spans="13:15" x14ac:dyDescent="0.3">
      <c r="M512" s="88"/>
      <c r="N512" s="44">
        <v>448460</v>
      </c>
      <c r="O512" s="88">
        <f t="shared" si="13"/>
        <v>0</v>
      </c>
    </row>
    <row r="513" spans="13:15" x14ac:dyDescent="0.3">
      <c r="M513" s="88"/>
      <c r="N513" s="44">
        <v>449268</v>
      </c>
      <c r="O513" s="88">
        <f t="shared" si="13"/>
        <v>0</v>
      </c>
    </row>
    <row r="514" spans="13:15" x14ac:dyDescent="0.3">
      <c r="M514" s="88"/>
      <c r="N514" s="44">
        <v>449462</v>
      </c>
      <c r="O514" s="88">
        <f t="shared" si="13"/>
        <v>0</v>
      </c>
    </row>
    <row r="515" spans="13:15" x14ac:dyDescent="0.3">
      <c r="M515" s="88"/>
      <c r="N515" s="44">
        <v>451725</v>
      </c>
      <c r="O515" s="88">
        <f t="shared" si="13"/>
        <v>0</v>
      </c>
    </row>
    <row r="516" spans="13:15" x14ac:dyDescent="0.3">
      <c r="M516" s="88"/>
      <c r="N516" s="44">
        <v>452612</v>
      </c>
      <c r="O516" s="88">
        <f t="shared" ref="O516:O580" si="14">M516/$M$595</f>
        <v>0</v>
      </c>
    </row>
    <row r="517" spans="13:15" x14ac:dyDescent="0.3">
      <c r="M517" s="88"/>
      <c r="N517" s="44">
        <v>452725</v>
      </c>
      <c r="O517" s="88">
        <f t="shared" si="14"/>
        <v>0</v>
      </c>
    </row>
    <row r="518" spans="13:15" x14ac:dyDescent="0.3">
      <c r="M518" s="88"/>
      <c r="N518" s="44">
        <v>456367</v>
      </c>
      <c r="O518" s="88">
        <f t="shared" si="14"/>
        <v>0</v>
      </c>
    </row>
    <row r="519" spans="13:15" x14ac:dyDescent="0.3">
      <c r="M519" s="88"/>
      <c r="N519" s="44">
        <v>456691</v>
      </c>
      <c r="O519" s="88">
        <f t="shared" si="14"/>
        <v>0</v>
      </c>
    </row>
    <row r="520" spans="13:15" x14ac:dyDescent="0.3">
      <c r="M520" s="88"/>
      <c r="N520" s="44">
        <v>459661</v>
      </c>
      <c r="O520" s="88">
        <f t="shared" si="14"/>
        <v>0</v>
      </c>
    </row>
    <row r="521" spans="13:15" x14ac:dyDescent="0.3">
      <c r="M521" s="88"/>
      <c r="N521" s="44">
        <v>459673</v>
      </c>
      <c r="O521" s="88">
        <f t="shared" si="14"/>
        <v>0</v>
      </c>
    </row>
    <row r="522" spans="13:15" x14ac:dyDescent="0.3">
      <c r="M522" s="88"/>
      <c r="N522" s="44">
        <v>460309</v>
      </c>
      <c r="O522" s="88">
        <f t="shared" si="14"/>
        <v>0</v>
      </c>
    </row>
    <row r="523" spans="13:15" x14ac:dyDescent="0.3">
      <c r="M523" s="88"/>
      <c r="N523" s="44">
        <v>464334</v>
      </c>
      <c r="O523" s="88">
        <f t="shared" si="14"/>
        <v>0</v>
      </c>
    </row>
    <row r="524" spans="13:15" x14ac:dyDescent="0.3">
      <c r="M524" s="88"/>
      <c r="N524" s="44">
        <v>465947</v>
      </c>
      <c r="O524" s="88">
        <f t="shared" si="14"/>
        <v>0</v>
      </c>
    </row>
    <row r="525" spans="13:15" x14ac:dyDescent="0.3">
      <c r="M525" s="88"/>
      <c r="N525" s="44">
        <v>467275</v>
      </c>
      <c r="O525" s="88">
        <f t="shared" si="14"/>
        <v>0</v>
      </c>
    </row>
    <row r="526" spans="13:15" x14ac:dyDescent="0.3">
      <c r="M526" s="88"/>
      <c r="N526" s="6">
        <v>467279</v>
      </c>
      <c r="O526" s="88">
        <f t="shared" si="14"/>
        <v>0</v>
      </c>
    </row>
    <row r="527" spans="13:15" x14ac:dyDescent="0.3">
      <c r="M527" s="88"/>
      <c r="N527" s="44">
        <v>469376</v>
      </c>
      <c r="O527" s="88">
        <f t="shared" si="14"/>
        <v>0</v>
      </c>
    </row>
    <row r="528" spans="13:15" x14ac:dyDescent="0.3">
      <c r="M528" s="88"/>
      <c r="N528" s="44">
        <v>469395</v>
      </c>
      <c r="O528" s="88">
        <f t="shared" si="14"/>
        <v>0</v>
      </c>
    </row>
    <row r="529" spans="13:15" x14ac:dyDescent="0.3">
      <c r="M529" s="88"/>
      <c r="N529" s="50">
        <v>473085</v>
      </c>
      <c r="O529" s="88">
        <f t="shared" si="14"/>
        <v>0</v>
      </c>
    </row>
    <row r="530" spans="13:15" x14ac:dyDescent="0.3">
      <c r="M530" s="88"/>
      <c r="N530" s="44">
        <v>476778</v>
      </c>
      <c r="O530" s="88">
        <f t="shared" si="14"/>
        <v>0</v>
      </c>
    </row>
    <row r="531" spans="13:15" x14ac:dyDescent="0.3">
      <c r="M531" s="88"/>
      <c r="N531" s="44">
        <v>481566</v>
      </c>
      <c r="O531" s="88">
        <f t="shared" si="14"/>
        <v>0</v>
      </c>
    </row>
    <row r="532" spans="13:15" x14ac:dyDescent="0.3">
      <c r="M532" s="88"/>
      <c r="N532" s="44">
        <v>481699</v>
      </c>
      <c r="O532" s="88">
        <f t="shared" si="14"/>
        <v>0</v>
      </c>
    </row>
    <row r="533" spans="13:15" x14ac:dyDescent="0.3">
      <c r="M533" s="88"/>
      <c r="N533" s="44">
        <v>485182</v>
      </c>
      <c r="O533" s="88">
        <f t="shared" si="14"/>
        <v>0</v>
      </c>
    </row>
    <row r="534" spans="13:15" x14ac:dyDescent="0.3">
      <c r="M534" s="89"/>
      <c r="N534" s="44">
        <v>486823</v>
      </c>
      <c r="O534" s="89">
        <f t="shared" si="14"/>
        <v>0</v>
      </c>
    </row>
    <row r="535" spans="13:15" x14ac:dyDescent="0.3">
      <c r="M535" s="87">
        <v>22</v>
      </c>
      <c r="N535" s="44">
        <v>440603</v>
      </c>
      <c r="O535" s="87">
        <f t="shared" si="14"/>
        <v>0.91666666666666663</v>
      </c>
    </row>
    <row r="536" spans="13:15" x14ac:dyDescent="0.3">
      <c r="M536" s="88"/>
      <c r="N536" s="44">
        <v>442021</v>
      </c>
      <c r="O536" s="88">
        <f t="shared" si="14"/>
        <v>0</v>
      </c>
    </row>
    <row r="537" spans="13:15" x14ac:dyDescent="0.3">
      <c r="M537" s="88"/>
      <c r="N537" s="44">
        <v>455432</v>
      </c>
      <c r="O537" s="88">
        <f t="shared" si="14"/>
        <v>0</v>
      </c>
    </row>
    <row r="538" spans="13:15" x14ac:dyDescent="0.3">
      <c r="M538" s="88"/>
      <c r="N538" s="44">
        <v>459591</v>
      </c>
      <c r="O538" s="88">
        <f t="shared" si="14"/>
        <v>0</v>
      </c>
    </row>
    <row r="539" spans="13:15" x14ac:dyDescent="0.3">
      <c r="M539" s="88"/>
      <c r="N539" s="44">
        <v>460304</v>
      </c>
      <c r="O539" s="88">
        <f t="shared" si="14"/>
        <v>0</v>
      </c>
    </row>
    <row r="540" spans="13:15" x14ac:dyDescent="0.3">
      <c r="M540" s="88"/>
      <c r="N540" s="44">
        <v>461658</v>
      </c>
      <c r="O540" s="88">
        <f t="shared" si="14"/>
        <v>0</v>
      </c>
    </row>
    <row r="541" spans="13:15" x14ac:dyDescent="0.3">
      <c r="M541" s="88"/>
      <c r="N541" s="44">
        <v>464274</v>
      </c>
      <c r="O541" s="88">
        <f t="shared" si="14"/>
        <v>0</v>
      </c>
    </row>
    <row r="542" spans="13:15" x14ac:dyDescent="0.3">
      <c r="M542" s="88"/>
      <c r="N542" s="44">
        <v>465925</v>
      </c>
      <c r="O542" s="88">
        <f t="shared" si="14"/>
        <v>0</v>
      </c>
    </row>
    <row r="543" spans="13:15" x14ac:dyDescent="0.3">
      <c r="M543" s="88"/>
      <c r="N543" s="44">
        <v>469349</v>
      </c>
      <c r="O543" s="88">
        <f t="shared" si="14"/>
        <v>0</v>
      </c>
    </row>
    <row r="544" spans="13:15" x14ac:dyDescent="0.3">
      <c r="M544" s="88"/>
      <c r="N544" s="44">
        <v>469412</v>
      </c>
      <c r="O544" s="88">
        <f t="shared" si="14"/>
        <v>0</v>
      </c>
    </row>
    <row r="545" spans="13:15" x14ac:dyDescent="0.3">
      <c r="M545" s="88"/>
      <c r="N545" s="44">
        <v>470423</v>
      </c>
      <c r="O545" s="88">
        <f t="shared" si="14"/>
        <v>0</v>
      </c>
    </row>
    <row r="546" spans="13:15" x14ac:dyDescent="0.3">
      <c r="M546" s="88"/>
      <c r="N546" s="44">
        <v>470448</v>
      </c>
      <c r="O546" s="88">
        <f t="shared" si="14"/>
        <v>0</v>
      </c>
    </row>
    <row r="547" spans="13:15" x14ac:dyDescent="0.3">
      <c r="M547" s="88"/>
      <c r="N547" s="44">
        <v>471924</v>
      </c>
      <c r="O547" s="88">
        <f t="shared" si="14"/>
        <v>0</v>
      </c>
    </row>
    <row r="548" spans="13:15" x14ac:dyDescent="0.3">
      <c r="M548" s="88"/>
      <c r="N548" s="44">
        <v>473667</v>
      </c>
      <c r="O548" s="88">
        <f t="shared" si="14"/>
        <v>0</v>
      </c>
    </row>
    <row r="549" spans="13:15" x14ac:dyDescent="0.3">
      <c r="M549" s="88"/>
      <c r="N549" s="44">
        <v>481649</v>
      </c>
      <c r="O549" s="88">
        <f t="shared" si="14"/>
        <v>0</v>
      </c>
    </row>
    <row r="550" spans="13:15" x14ac:dyDescent="0.3">
      <c r="M550" s="88"/>
      <c r="N550" s="44">
        <v>481663</v>
      </c>
      <c r="O550" s="88">
        <f t="shared" si="14"/>
        <v>0</v>
      </c>
    </row>
    <row r="551" spans="13:15" x14ac:dyDescent="0.3">
      <c r="M551" s="88"/>
      <c r="N551" s="44">
        <v>481670</v>
      </c>
      <c r="O551" s="88">
        <f t="shared" si="14"/>
        <v>0</v>
      </c>
    </row>
    <row r="552" spans="13:15" x14ac:dyDescent="0.3">
      <c r="M552" s="88"/>
      <c r="N552" s="44">
        <v>485231</v>
      </c>
      <c r="O552" s="88">
        <f t="shared" si="14"/>
        <v>0</v>
      </c>
    </row>
    <row r="553" spans="13:15" x14ac:dyDescent="0.3">
      <c r="M553" s="89"/>
      <c r="N553" s="44">
        <v>487405</v>
      </c>
      <c r="O553" s="89">
        <f t="shared" si="14"/>
        <v>0</v>
      </c>
    </row>
    <row r="554" spans="13:15" x14ac:dyDescent="0.3">
      <c r="M554" s="87">
        <v>23</v>
      </c>
      <c r="N554" s="44">
        <v>439236</v>
      </c>
      <c r="O554" s="87">
        <f t="shared" si="14"/>
        <v>0.95833333333333337</v>
      </c>
    </row>
    <row r="555" spans="13:15" x14ac:dyDescent="0.3">
      <c r="M555" s="88"/>
      <c r="N555" s="44">
        <v>442854</v>
      </c>
      <c r="O555" s="88">
        <f t="shared" si="14"/>
        <v>0</v>
      </c>
    </row>
    <row r="556" spans="13:15" x14ac:dyDescent="0.3">
      <c r="M556" s="88"/>
      <c r="N556" s="44">
        <v>448487</v>
      </c>
      <c r="O556" s="88">
        <f t="shared" si="14"/>
        <v>0</v>
      </c>
    </row>
    <row r="557" spans="13:15" x14ac:dyDescent="0.3">
      <c r="M557" s="88"/>
      <c r="N557" s="44">
        <v>451722</v>
      </c>
      <c r="O557" s="88">
        <f t="shared" si="14"/>
        <v>0</v>
      </c>
    </row>
    <row r="558" spans="13:15" x14ac:dyDescent="0.3">
      <c r="M558" s="88"/>
      <c r="N558" s="44">
        <v>453538</v>
      </c>
      <c r="O558" s="88">
        <f t="shared" si="14"/>
        <v>0</v>
      </c>
    </row>
    <row r="559" spans="13:15" x14ac:dyDescent="0.3">
      <c r="M559" s="88"/>
      <c r="N559" s="44">
        <v>464943</v>
      </c>
      <c r="O559" s="88">
        <f t="shared" si="14"/>
        <v>0</v>
      </c>
    </row>
    <row r="560" spans="13:15" x14ac:dyDescent="0.3">
      <c r="M560" s="88"/>
      <c r="N560" s="44">
        <v>465000</v>
      </c>
      <c r="O560" s="88">
        <f t="shared" si="14"/>
        <v>0</v>
      </c>
    </row>
    <row r="561" spans="13:15" x14ac:dyDescent="0.3">
      <c r="M561" s="88"/>
      <c r="N561" s="44">
        <v>465849</v>
      </c>
      <c r="O561" s="88">
        <f t="shared" si="14"/>
        <v>0</v>
      </c>
    </row>
    <row r="562" spans="13:15" x14ac:dyDescent="0.3">
      <c r="M562" s="88"/>
      <c r="N562" s="44">
        <v>469469</v>
      </c>
      <c r="O562" s="88">
        <f t="shared" si="14"/>
        <v>0</v>
      </c>
    </row>
    <row r="563" spans="13:15" x14ac:dyDescent="0.3">
      <c r="M563" s="88"/>
      <c r="N563" s="44">
        <v>470408</v>
      </c>
      <c r="O563" s="88">
        <f t="shared" si="14"/>
        <v>0</v>
      </c>
    </row>
    <row r="564" spans="13:15" x14ac:dyDescent="0.3">
      <c r="M564" s="88"/>
      <c r="N564" s="44">
        <v>472453</v>
      </c>
      <c r="O564" s="88">
        <f t="shared" si="14"/>
        <v>0</v>
      </c>
    </row>
    <row r="565" spans="13:15" x14ac:dyDescent="0.3">
      <c r="M565" s="88"/>
      <c r="N565" s="44">
        <v>472897</v>
      </c>
      <c r="O565" s="88">
        <f t="shared" si="14"/>
        <v>0</v>
      </c>
    </row>
    <row r="566" spans="13:15" x14ac:dyDescent="0.3">
      <c r="M566" s="88"/>
      <c r="N566" s="44">
        <v>476774</v>
      </c>
      <c r="O566" s="88">
        <f t="shared" si="14"/>
        <v>0</v>
      </c>
    </row>
    <row r="567" spans="13:15" x14ac:dyDescent="0.3">
      <c r="M567" s="88"/>
      <c r="N567" s="44">
        <v>480727</v>
      </c>
      <c r="O567" s="88">
        <f t="shared" si="14"/>
        <v>0</v>
      </c>
    </row>
    <row r="568" spans="13:15" x14ac:dyDescent="0.3">
      <c r="M568" s="88"/>
      <c r="N568" s="44">
        <v>481603</v>
      </c>
      <c r="O568" s="88">
        <f t="shared" si="14"/>
        <v>0</v>
      </c>
    </row>
    <row r="569" spans="13:15" x14ac:dyDescent="0.3">
      <c r="M569" s="88"/>
      <c r="N569" s="44">
        <v>487293</v>
      </c>
      <c r="O569" s="88">
        <f t="shared" si="14"/>
        <v>0</v>
      </c>
    </row>
    <row r="570" spans="13:15" x14ac:dyDescent="0.3">
      <c r="M570" s="89"/>
      <c r="N570" s="44">
        <v>487419</v>
      </c>
      <c r="O570" s="89">
        <f t="shared" si="14"/>
        <v>0</v>
      </c>
    </row>
    <row r="571" spans="13:15" x14ac:dyDescent="0.3">
      <c r="M571" s="87">
        <v>24</v>
      </c>
      <c r="N571" s="44">
        <v>447477</v>
      </c>
      <c r="O571" s="87">
        <f t="shared" si="14"/>
        <v>1</v>
      </c>
    </row>
    <row r="572" spans="13:15" x14ac:dyDescent="0.3">
      <c r="M572" s="88"/>
      <c r="N572" s="44">
        <v>448491</v>
      </c>
      <c r="O572" s="88">
        <f t="shared" si="14"/>
        <v>0</v>
      </c>
    </row>
    <row r="573" spans="13:15" x14ac:dyDescent="0.3">
      <c r="M573" s="88"/>
      <c r="N573" s="44">
        <v>449250</v>
      </c>
      <c r="O573" s="88">
        <f t="shared" si="14"/>
        <v>0</v>
      </c>
    </row>
    <row r="574" spans="13:15" x14ac:dyDescent="0.3">
      <c r="M574" s="88"/>
      <c r="N574" s="44">
        <v>450391</v>
      </c>
      <c r="O574" s="88">
        <f t="shared" si="14"/>
        <v>0</v>
      </c>
    </row>
    <row r="575" spans="13:15" x14ac:dyDescent="0.3">
      <c r="M575" s="88"/>
      <c r="N575" s="44">
        <v>450435</v>
      </c>
      <c r="O575" s="88">
        <f t="shared" si="14"/>
        <v>0</v>
      </c>
    </row>
    <row r="576" spans="13:15" x14ac:dyDescent="0.3">
      <c r="M576" s="88"/>
      <c r="N576" s="44">
        <v>451441</v>
      </c>
      <c r="O576" s="88">
        <f t="shared" si="14"/>
        <v>0</v>
      </c>
    </row>
    <row r="577" spans="13:15" x14ac:dyDescent="0.3">
      <c r="M577" s="88"/>
      <c r="N577" s="44">
        <v>452573</v>
      </c>
      <c r="O577" s="88">
        <f t="shared" si="14"/>
        <v>0</v>
      </c>
    </row>
    <row r="578" spans="13:15" x14ac:dyDescent="0.3">
      <c r="M578" s="88"/>
      <c r="N578" s="44">
        <v>452630</v>
      </c>
      <c r="O578" s="88">
        <f t="shared" si="14"/>
        <v>0</v>
      </c>
    </row>
    <row r="579" spans="13:15" x14ac:dyDescent="0.3">
      <c r="M579" s="88"/>
      <c r="N579" s="44">
        <v>455595</v>
      </c>
      <c r="O579" s="88">
        <f t="shared" si="14"/>
        <v>0</v>
      </c>
    </row>
    <row r="580" spans="13:15" x14ac:dyDescent="0.3">
      <c r="M580" s="88"/>
      <c r="N580" s="44">
        <v>456406</v>
      </c>
      <c r="O580" s="88">
        <f t="shared" si="14"/>
        <v>0</v>
      </c>
    </row>
    <row r="581" spans="13:15" x14ac:dyDescent="0.3">
      <c r="M581" s="88"/>
      <c r="N581" s="44">
        <v>467074</v>
      </c>
      <c r="O581" s="88">
        <f t="shared" ref="O581:O594" si="15">M581/$M$595</f>
        <v>0</v>
      </c>
    </row>
    <row r="582" spans="13:15" x14ac:dyDescent="0.3">
      <c r="M582" s="88"/>
      <c r="N582" s="44">
        <v>469365</v>
      </c>
      <c r="O582" s="88">
        <f t="shared" si="15"/>
        <v>0</v>
      </c>
    </row>
    <row r="583" spans="13:15" x14ac:dyDescent="0.3">
      <c r="M583" s="88"/>
      <c r="N583" s="44">
        <v>470450</v>
      </c>
      <c r="O583" s="88">
        <f t="shared" si="15"/>
        <v>0</v>
      </c>
    </row>
    <row r="584" spans="13:15" x14ac:dyDescent="0.3">
      <c r="M584" s="88"/>
      <c r="N584" s="44">
        <v>472909</v>
      </c>
      <c r="O584" s="88">
        <f t="shared" si="15"/>
        <v>0</v>
      </c>
    </row>
    <row r="585" spans="13:15" x14ac:dyDescent="0.3">
      <c r="M585" s="88"/>
      <c r="N585" s="44">
        <v>473678</v>
      </c>
      <c r="O585" s="88">
        <f t="shared" si="15"/>
        <v>0</v>
      </c>
    </row>
    <row r="586" spans="13:15" x14ac:dyDescent="0.3">
      <c r="M586" s="88"/>
      <c r="N586" s="44">
        <v>473696</v>
      </c>
      <c r="O586" s="88">
        <f t="shared" si="15"/>
        <v>0</v>
      </c>
    </row>
    <row r="587" spans="13:15" x14ac:dyDescent="0.3">
      <c r="M587" s="88"/>
      <c r="N587" s="44">
        <v>474088</v>
      </c>
      <c r="O587" s="88">
        <f t="shared" si="15"/>
        <v>0</v>
      </c>
    </row>
    <row r="588" spans="13:15" x14ac:dyDescent="0.3">
      <c r="M588" s="88"/>
      <c r="N588" s="44">
        <v>475358</v>
      </c>
      <c r="O588" s="88">
        <f t="shared" si="15"/>
        <v>0</v>
      </c>
    </row>
    <row r="589" spans="13:15" x14ac:dyDescent="0.3">
      <c r="M589" s="88"/>
      <c r="N589" s="44">
        <v>477393</v>
      </c>
      <c r="O589" s="88">
        <f t="shared" si="15"/>
        <v>0</v>
      </c>
    </row>
    <row r="590" spans="13:15" x14ac:dyDescent="0.3">
      <c r="M590" s="88"/>
      <c r="N590" s="44">
        <v>478123</v>
      </c>
      <c r="O590" s="88">
        <f t="shared" si="15"/>
        <v>0</v>
      </c>
    </row>
    <row r="591" spans="13:15" x14ac:dyDescent="0.3">
      <c r="M591" s="88"/>
      <c r="N591" s="44">
        <v>480691</v>
      </c>
      <c r="O591" s="88">
        <f t="shared" si="15"/>
        <v>0</v>
      </c>
    </row>
    <row r="592" spans="13:15" x14ac:dyDescent="0.3">
      <c r="M592" s="88"/>
      <c r="N592" s="44">
        <v>481671</v>
      </c>
      <c r="O592" s="88">
        <f t="shared" si="15"/>
        <v>0</v>
      </c>
    </row>
    <row r="593" spans="13:15" x14ac:dyDescent="0.3">
      <c r="M593" s="88"/>
      <c r="N593" s="44">
        <v>488284</v>
      </c>
      <c r="O593" s="88">
        <f t="shared" si="15"/>
        <v>0</v>
      </c>
    </row>
    <row r="594" spans="13:15" x14ac:dyDescent="0.3">
      <c r="M594" s="89"/>
      <c r="N594" s="44">
        <v>488403</v>
      </c>
      <c r="O594" s="89">
        <f t="shared" si="15"/>
        <v>0</v>
      </c>
    </row>
    <row r="595" spans="13:15" x14ac:dyDescent="0.3">
      <c r="M595">
        <f>MAX(M4:M594)</f>
        <v>24</v>
      </c>
      <c r="N595">
        <f>COUNT(N4:N594)</f>
        <v>591</v>
      </c>
    </row>
  </sheetData>
  <mergeCells count="49">
    <mergeCell ref="O535:O553"/>
    <mergeCell ref="O554:O570"/>
    <mergeCell ref="O571:O594"/>
    <mergeCell ref="O389:O410"/>
    <mergeCell ref="O411:O439"/>
    <mergeCell ref="O440:O458"/>
    <mergeCell ref="O459:O480"/>
    <mergeCell ref="O481:O506"/>
    <mergeCell ref="O507:O534"/>
    <mergeCell ref="O231:O249"/>
    <mergeCell ref="O250:O266"/>
    <mergeCell ref="O267:O292"/>
    <mergeCell ref="O293:O323"/>
    <mergeCell ref="O324:O354"/>
    <mergeCell ref="O355:O388"/>
    <mergeCell ref="M571:M594"/>
    <mergeCell ref="O4:O22"/>
    <mergeCell ref="O23:O53"/>
    <mergeCell ref="O54:O76"/>
    <mergeCell ref="O77:O98"/>
    <mergeCell ref="O99:O130"/>
    <mergeCell ref="O131:O151"/>
    <mergeCell ref="O152:O183"/>
    <mergeCell ref="O184:O205"/>
    <mergeCell ref="O206:O230"/>
    <mergeCell ref="M440:M458"/>
    <mergeCell ref="M459:M480"/>
    <mergeCell ref="M481:M506"/>
    <mergeCell ref="M507:M534"/>
    <mergeCell ref="M535:M553"/>
    <mergeCell ref="M554:M570"/>
    <mergeCell ref="M267:M292"/>
    <mergeCell ref="M293:M323"/>
    <mergeCell ref="M324:M354"/>
    <mergeCell ref="M355:M388"/>
    <mergeCell ref="M389:M410"/>
    <mergeCell ref="M411:M439"/>
    <mergeCell ref="M250:M266"/>
    <mergeCell ref="B2:B3"/>
    <mergeCell ref="M4:M22"/>
    <mergeCell ref="M23:M53"/>
    <mergeCell ref="M54:M76"/>
    <mergeCell ref="M77:M98"/>
    <mergeCell ref="M99:M130"/>
    <mergeCell ref="M131:M151"/>
    <mergeCell ref="M152:M183"/>
    <mergeCell ref="M184:M205"/>
    <mergeCell ref="M206:M230"/>
    <mergeCell ref="M231:M24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162" workbookViewId="0">
      <selection activeCell="R8" sqref="R8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2"/>
      <c r="C4" s="64">
        <v>9.1235801596662891E-2</v>
      </c>
      <c r="D4" s="64">
        <v>2</v>
      </c>
      <c r="E4" s="64">
        <v>14</v>
      </c>
      <c r="F4" s="8">
        <f>1/$M$180</f>
        <v>0.05</v>
      </c>
      <c r="G4" s="9">
        <f t="shared" ref="G4:G10" si="0">E4/F4</f>
        <v>280</v>
      </c>
      <c r="H4" s="64">
        <f t="shared" ref="H4:H10" si="1">(G4-$D$13)^2</f>
        <v>6865.3061224489802</v>
      </c>
      <c r="I4" s="2"/>
      <c r="M4" s="87">
        <v>1</v>
      </c>
      <c r="N4" s="44">
        <v>300555</v>
      </c>
      <c r="O4" s="87">
        <f t="shared" ref="O4:O35" si="2">M4/$M$180</f>
        <v>0.05</v>
      </c>
    </row>
    <row r="5" spans="2:15" x14ac:dyDescent="0.3">
      <c r="B5" s="62"/>
      <c r="C5" s="64">
        <v>0.69412807202673499</v>
      </c>
      <c r="D5" s="64">
        <v>14</v>
      </c>
      <c r="E5" s="64">
        <v>10</v>
      </c>
      <c r="F5" s="8">
        <f t="shared" ref="F5:F10" si="3">1/$M$180</f>
        <v>0.05</v>
      </c>
      <c r="G5" s="9">
        <f t="shared" si="0"/>
        <v>200</v>
      </c>
      <c r="H5" s="64">
        <f t="shared" si="1"/>
        <v>8.1632653061224723</v>
      </c>
      <c r="I5" s="2"/>
      <c r="M5" s="89"/>
      <c r="N5" s="44">
        <v>307546</v>
      </c>
      <c r="O5" s="89">
        <f t="shared" si="2"/>
        <v>0</v>
      </c>
    </row>
    <row r="6" spans="2:15" x14ac:dyDescent="0.3">
      <c r="B6" s="62"/>
      <c r="C6" s="64">
        <v>0.71178736055111058</v>
      </c>
      <c r="D6" s="64">
        <v>15</v>
      </c>
      <c r="E6" s="64">
        <v>13</v>
      </c>
      <c r="F6" s="8">
        <f t="shared" si="3"/>
        <v>0.05</v>
      </c>
      <c r="G6" s="9">
        <f t="shared" si="0"/>
        <v>260</v>
      </c>
      <c r="H6" s="64">
        <f t="shared" si="1"/>
        <v>3951.020408163266</v>
      </c>
      <c r="I6" s="3"/>
      <c r="M6" s="87">
        <v>2</v>
      </c>
      <c r="N6" s="44">
        <v>313477</v>
      </c>
      <c r="O6" s="87">
        <f t="shared" si="2"/>
        <v>0.1</v>
      </c>
    </row>
    <row r="7" spans="2:15" x14ac:dyDescent="0.3">
      <c r="B7" s="62"/>
      <c r="C7" s="64">
        <v>0.6233188513189668</v>
      </c>
      <c r="D7" s="64">
        <v>13</v>
      </c>
      <c r="E7" s="64">
        <v>6</v>
      </c>
      <c r="F7" s="8">
        <f t="shared" si="3"/>
        <v>0.05</v>
      </c>
      <c r="G7" s="9">
        <f t="shared" si="0"/>
        <v>120</v>
      </c>
      <c r="H7" s="64">
        <f t="shared" si="1"/>
        <v>5951.0204081632646</v>
      </c>
      <c r="I7" s="3"/>
      <c r="M7" s="88"/>
      <c r="N7" s="44">
        <v>315605</v>
      </c>
      <c r="O7" s="88">
        <f t="shared" si="2"/>
        <v>0</v>
      </c>
    </row>
    <row r="8" spans="2:15" x14ac:dyDescent="0.3">
      <c r="B8" s="62"/>
      <c r="C8" s="64">
        <v>0.89309306236899821</v>
      </c>
      <c r="D8" s="64">
        <v>18</v>
      </c>
      <c r="E8" s="64">
        <v>12</v>
      </c>
      <c r="F8" s="8">
        <f t="shared" si="3"/>
        <v>0.05</v>
      </c>
      <c r="G8" s="9">
        <f t="shared" si="0"/>
        <v>240</v>
      </c>
      <c r="H8" s="64">
        <f t="shared" si="1"/>
        <v>1836.7346938775513</v>
      </c>
      <c r="I8" s="3"/>
      <c r="M8" s="88"/>
      <c r="N8" s="44">
        <v>316119</v>
      </c>
      <c r="O8" s="88">
        <f t="shared" si="2"/>
        <v>0</v>
      </c>
    </row>
    <row r="9" spans="2:15" x14ac:dyDescent="0.3">
      <c r="B9" s="62"/>
      <c r="C9" s="64">
        <v>0.34068993905778189</v>
      </c>
      <c r="D9" s="64">
        <v>7</v>
      </c>
      <c r="E9" s="64">
        <v>8</v>
      </c>
      <c r="F9" s="8">
        <f t="shared" si="3"/>
        <v>0.05</v>
      </c>
      <c r="G9" s="9">
        <f t="shared" si="0"/>
        <v>160</v>
      </c>
      <c r="H9" s="64">
        <f t="shared" si="1"/>
        <v>1379.5918367346935</v>
      </c>
      <c r="I9" s="2"/>
      <c r="L9" s="2"/>
      <c r="M9" s="88"/>
      <c r="N9" s="44">
        <v>323507</v>
      </c>
      <c r="O9" s="88">
        <f t="shared" si="2"/>
        <v>0</v>
      </c>
    </row>
    <row r="10" spans="2:15" x14ac:dyDescent="0.3">
      <c r="B10" s="62"/>
      <c r="C10" s="64">
        <v>0.6229248281095715</v>
      </c>
      <c r="D10" s="64">
        <v>13</v>
      </c>
      <c r="E10" s="64">
        <v>6</v>
      </c>
      <c r="F10" s="8">
        <f t="shared" si="3"/>
        <v>0.05</v>
      </c>
      <c r="G10" s="9">
        <f t="shared" si="0"/>
        <v>120</v>
      </c>
      <c r="H10" s="64">
        <f t="shared" si="1"/>
        <v>5951.0204081632646</v>
      </c>
      <c r="I10" s="2"/>
      <c r="M10" s="88"/>
      <c r="N10" s="44">
        <v>327649</v>
      </c>
      <c r="O10" s="88">
        <f t="shared" si="2"/>
        <v>0</v>
      </c>
    </row>
    <row r="11" spans="2:15" x14ac:dyDescent="0.3">
      <c r="B11" s="62"/>
      <c r="C11" s="62"/>
      <c r="D11" s="17"/>
      <c r="E11" s="17">
        <f>SUM(E4:E10)</f>
        <v>69</v>
      </c>
      <c r="F11" s="18"/>
      <c r="G11" s="19"/>
      <c r="H11" s="17"/>
      <c r="I11" s="2"/>
      <c r="M11" s="88"/>
      <c r="N11" s="44">
        <v>304891</v>
      </c>
      <c r="O11" s="88">
        <f t="shared" si="2"/>
        <v>0</v>
      </c>
    </row>
    <row r="12" spans="2:15" x14ac:dyDescent="0.3">
      <c r="B12" s="62"/>
      <c r="C12" s="62"/>
      <c r="D12" s="17"/>
      <c r="E12" s="17"/>
      <c r="F12" s="18"/>
      <c r="G12" s="19"/>
      <c r="H12" s="17"/>
      <c r="I12" s="2"/>
      <c r="M12" s="88"/>
      <c r="N12" s="44">
        <v>308197</v>
      </c>
      <c r="O12" s="88">
        <f t="shared" si="2"/>
        <v>0</v>
      </c>
    </row>
    <row r="13" spans="2:15" ht="43.2" x14ac:dyDescent="0.3">
      <c r="B13" s="62"/>
      <c r="C13" s="16" t="s">
        <v>51</v>
      </c>
      <c r="D13" s="11">
        <f>AVERAGE(G4:G10)</f>
        <v>197.14285714285714</v>
      </c>
      <c r="E13" s="20"/>
      <c r="G13" s="19"/>
      <c r="H13" s="17"/>
      <c r="I13" s="2"/>
      <c r="M13" s="88"/>
      <c r="N13" s="44">
        <v>308329</v>
      </c>
      <c r="O13" s="88">
        <f t="shared" si="2"/>
        <v>0</v>
      </c>
    </row>
    <row r="14" spans="2:15" ht="43.2" x14ac:dyDescent="0.3">
      <c r="B14" s="62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50">
        <v>313067</v>
      </c>
      <c r="O14" s="88">
        <f t="shared" si="2"/>
        <v>0</v>
      </c>
    </row>
    <row r="15" spans="2:15" x14ac:dyDescent="0.3">
      <c r="B15" s="62"/>
      <c r="C15" s="16" t="s">
        <v>2</v>
      </c>
      <c r="D15" s="12">
        <f>SQRT((SUM(H4:H10))/(COUNT(D4:D10)*(COUNT(D4:D10)-1)))</f>
        <v>24.853311144190265</v>
      </c>
      <c r="I15" s="2"/>
      <c r="M15" s="88"/>
      <c r="N15" s="44">
        <v>315783</v>
      </c>
      <c r="O15" s="88">
        <f t="shared" si="2"/>
        <v>0</v>
      </c>
    </row>
    <row r="16" spans="2:15" x14ac:dyDescent="0.3">
      <c r="B16" s="62"/>
      <c r="C16" s="16" t="s">
        <v>1</v>
      </c>
      <c r="D16" s="12">
        <f>MEDIAN(G4:G10)</f>
        <v>200</v>
      </c>
      <c r="I16" s="2"/>
      <c r="M16" s="88"/>
      <c r="N16" s="44">
        <v>316112</v>
      </c>
      <c r="O16" s="88">
        <f t="shared" si="2"/>
        <v>0</v>
      </c>
    </row>
    <row r="17" spans="2:15" x14ac:dyDescent="0.3">
      <c r="B17" s="62"/>
      <c r="C17" s="16" t="s">
        <v>3</v>
      </c>
      <c r="D17" s="12">
        <f>_xlfn.MODE.SNGL(G4:G10)</f>
        <v>120</v>
      </c>
      <c r="I17" s="2"/>
      <c r="M17" s="88"/>
      <c r="N17" s="44">
        <v>317568</v>
      </c>
      <c r="O17" s="88">
        <f t="shared" si="2"/>
        <v>0</v>
      </c>
    </row>
    <row r="18" spans="2:15" x14ac:dyDescent="0.3">
      <c r="B18" s="62"/>
      <c r="C18" s="62"/>
      <c r="I18" s="2"/>
      <c r="M18" s="88"/>
      <c r="N18" s="44">
        <v>319433</v>
      </c>
      <c r="O18" s="88">
        <f t="shared" si="2"/>
        <v>0</v>
      </c>
    </row>
    <row r="19" spans="2:15" x14ac:dyDescent="0.3">
      <c r="B19" s="62"/>
      <c r="C19" s="62"/>
      <c r="M19" s="89"/>
      <c r="N19" s="44">
        <v>323611</v>
      </c>
      <c r="O19" s="89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7">
        <v>3</v>
      </c>
      <c r="N20" s="44">
        <v>323722</v>
      </c>
      <c r="O20" s="87">
        <f t="shared" si="2"/>
        <v>0.15</v>
      </c>
    </row>
    <row r="21" spans="2:15" x14ac:dyDescent="0.3">
      <c r="G21" s="12">
        <f>MIN(G4:G10)</f>
        <v>120</v>
      </c>
      <c r="H21" s="6">
        <f t="array" ref="H21:H31">FREQUENCY(G4:G10,G21:G31)</f>
        <v>2</v>
      </c>
      <c r="I21" s="13">
        <f t="shared" ref="I21:I31" si="4">H21/COUNT($G$4:$G$10)</f>
        <v>0.2857142857142857</v>
      </c>
      <c r="J21" s="13">
        <f>I21</f>
        <v>0.2857142857142857</v>
      </c>
      <c r="M21" s="88"/>
      <c r="N21" s="44">
        <v>298440</v>
      </c>
      <c r="O21" s="88">
        <f t="shared" si="2"/>
        <v>0</v>
      </c>
    </row>
    <row r="22" spans="2:15" x14ac:dyDescent="0.3">
      <c r="G22" s="12">
        <f t="shared" ref="G22:G30" si="5">G21+($G$31-$G$21)/10</f>
        <v>136</v>
      </c>
      <c r="H22" s="6">
        <v>0</v>
      </c>
      <c r="I22" s="13">
        <f t="shared" si="4"/>
        <v>0</v>
      </c>
      <c r="J22" s="13">
        <f>J21+I22</f>
        <v>0.2857142857142857</v>
      </c>
      <c r="M22" s="88"/>
      <c r="N22" s="44">
        <v>307821</v>
      </c>
      <c r="O22" s="88">
        <f t="shared" si="2"/>
        <v>0</v>
      </c>
    </row>
    <row r="23" spans="2:15" x14ac:dyDescent="0.3">
      <c r="G23" s="12">
        <f t="shared" si="5"/>
        <v>152</v>
      </c>
      <c r="H23" s="6">
        <v>0</v>
      </c>
      <c r="I23" s="13">
        <f t="shared" si="4"/>
        <v>0</v>
      </c>
      <c r="J23" s="13">
        <f t="shared" ref="J23:J31" si="6">J22+I23</f>
        <v>0.2857142857142857</v>
      </c>
      <c r="M23" s="88"/>
      <c r="N23" s="44">
        <v>310036</v>
      </c>
      <c r="O23" s="88">
        <f t="shared" si="2"/>
        <v>0</v>
      </c>
    </row>
    <row r="24" spans="2:15" x14ac:dyDescent="0.3">
      <c r="G24" s="12">
        <f t="shared" si="5"/>
        <v>168</v>
      </c>
      <c r="H24" s="6">
        <v>1</v>
      </c>
      <c r="I24" s="13">
        <f t="shared" si="4"/>
        <v>0.14285714285714285</v>
      </c>
      <c r="J24" s="13">
        <f t="shared" si="6"/>
        <v>0.42857142857142855</v>
      </c>
      <c r="M24" s="88"/>
      <c r="N24" s="44">
        <v>313072</v>
      </c>
      <c r="O24" s="88">
        <f t="shared" si="2"/>
        <v>0</v>
      </c>
    </row>
    <row r="25" spans="2:15" x14ac:dyDescent="0.3">
      <c r="G25" s="12">
        <f t="shared" si="5"/>
        <v>184</v>
      </c>
      <c r="H25" s="6">
        <v>0</v>
      </c>
      <c r="I25" s="13">
        <f t="shared" si="4"/>
        <v>0</v>
      </c>
      <c r="J25" s="13">
        <f t="shared" si="6"/>
        <v>0.42857142857142855</v>
      </c>
      <c r="M25" s="88"/>
      <c r="N25" s="44">
        <v>314759</v>
      </c>
      <c r="O25" s="88">
        <f t="shared" si="2"/>
        <v>0</v>
      </c>
    </row>
    <row r="26" spans="2:15" x14ac:dyDescent="0.3">
      <c r="G26" s="12">
        <f t="shared" si="5"/>
        <v>200</v>
      </c>
      <c r="H26" s="6">
        <v>1</v>
      </c>
      <c r="I26" s="13">
        <f t="shared" si="4"/>
        <v>0.14285714285714285</v>
      </c>
      <c r="J26" s="13">
        <f t="shared" si="6"/>
        <v>0.5714285714285714</v>
      </c>
      <c r="M26" s="88"/>
      <c r="N26" s="44">
        <v>325547</v>
      </c>
      <c r="O26" s="88">
        <f t="shared" si="2"/>
        <v>0</v>
      </c>
    </row>
    <row r="27" spans="2:15" x14ac:dyDescent="0.3">
      <c r="G27" s="12">
        <f t="shared" si="5"/>
        <v>216</v>
      </c>
      <c r="H27" s="6">
        <v>0</v>
      </c>
      <c r="I27" s="13">
        <f t="shared" si="4"/>
        <v>0</v>
      </c>
      <c r="J27" s="13">
        <f t="shared" si="6"/>
        <v>0.5714285714285714</v>
      </c>
      <c r="M27" s="89"/>
      <c r="N27" s="44">
        <v>325733</v>
      </c>
      <c r="O27" s="89">
        <f t="shared" si="2"/>
        <v>0</v>
      </c>
    </row>
    <row r="28" spans="2:15" x14ac:dyDescent="0.3">
      <c r="G28" s="12">
        <f t="shared" si="5"/>
        <v>232</v>
      </c>
      <c r="H28" s="6">
        <v>0</v>
      </c>
      <c r="I28" s="13">
        <f t="shared" si="4"/>
        <v>0</v>
      </c>
      <c r="J28" s="13">
        <f t="shared" si="6"/>
        <v>0.5714285714285714</v>
      </c>
      <c r="M28" s="87">
        <v>4</v>
      </c>
      <c r="N28" s="44">
        <v>308332</v>
      </c>
      <c r="O28" s="87">
        <f t="shared" si="2"/>
        <v>0.2</v>
      </c>
    </row>
    <row r="29" spans="2:15" x14ac:dyDescent="0.3">
      <c r="G29" s="12">
        <f t="shared" si="5"/>
        <v>248</v>
      </c>
      <c r="H29" s="6">
        <v>1</v>
      </c>
      <c r="I29" s="13">
        <f t="shared" si="4"/>
        <v>0.14285714285714285</v>
      </c>
      <c r="J29" s="13">
        <f t="shared" si="6"/>
        <v>0.71428571428571419</v>
      </c>
      <c r="M29" s="88"/>
      <c r="N29" s="44">
        <v>313479</v>
      </c>
      <c r="O29" s="88">
        <f t="shared" si="2"/>
        <v>0</v>
      </c>
    </row>
    <row r="30" spans="2:15" x14ac:dyDescent="0.3">
      <c r="G30" s="12">
        <f t="shared" si="5"/>
        <v>264</v>
      </c>
      <c r="H30" s="6">
        <v>1</v>
      </c>
      <c r="I30" s="13">
        <f t="shared" si="4"/>
        <v>0.14285714285714285</v>
      </c>
      <c r="J30" s="13">
        <f t="shared" si="6"/>
        <v>0.85714285714285698</v>
      </c>
      <c r="M30" s="89"/>
      <c r="N30" s="44">
        <v>324584</v>
      </c>
      <c r="O30" s="89">
        <f t="shared" si="2"/>
        <v>0</v>
      </c>
    </row>
    <row r="31" spans="2:15" x14ac:dyDescent="0.3">
      <c r="G31" s="11">
        <f>MAX(G4:G10)</f>
        <v>280</v>
      </c>
      <c r="H31" s="6">
        <v>1</v>
      </c>
      <c r="I31" s="13">
        <f t="shared" si="4"/>
        <v>0.14285714285714285</v>
      </c>
      <c r="J31" s="13">
        <f t="shared" si="6"/>
        <v>0.99999999999999978</v>
      </c>
      <c r="M31" s="87">
        <v>5</v>
      </c>
      <c r="N31" s="44">
        <v>308185</v>
      </c>
      <c r="O31" s="87">
        <f t="shared" si="2"/>
        <v>0.25</v>
      </c>
    </row>
    <row r="32" spans="2:15" x14ac:dyDescent="0.3">
      <c r="M32" s="88"/>
      <c r="N32" s="44">
        <v>310721</v>
      </c>
      <c r="O32" s="88">
        <f t="shared" si="2"/>
        <v>0</v>
      </c>
    </row>
    <row r="33" spans="13:15" x14ac:dyDescent="0.3">
      <c r="M33" s="88"/>
      <c r="N33" s="44">
        <v>313462</v>
      </c>
      <c r="O33" s="88">
        <f t="shared" si="2"/>
        <v>0</v>
      </c>
    </row>
    <row r="34" spans="13:15" x14ac:dyDescent="0.3">
      <c r="M34" s="88"/>
      <c r="N34" s="44">
        <v>315838</v>
      </c>
      <c r="O34" s="88">
        <f t="shared" si="2"/>
        <v>0</v>
      </c>
    </row>
    <row r="35" spans="13:15" x14ac:dyDescent="0.3">
      <c r="M35" s="88"/>
      <c r="N35" s="44">
        <v>322678</v>
      </c>
      <c r="O35" s="88">
        <f t="shared" si="2"/>
        <v>0</v>
      </c>
    </row>
    <row r="36" spans="13:15" x14ac:dyDescent="0.3">
      <c r="M36" s="88"/>
      <c r="N36" s="44">
        <v>325516</v>
      </c>
      <c r="O36" s="88">
        <f t="shared" ref="O36:O67" si="7">M36/$M$180</f>
        <v>0</v>
      </c>
    </row>
    <row r="37" spans="13:15" x14ac:dyDescent="0.3">
      <c r="M37" s="89"/>
      <c r="N37" s="44">
        <v>325614</v>
      </c>
      <c r="O37" s="89">
        <f t="shared" si="7"/>
        <v>0</v>
      </c>
    </row>
    <row r="38" spans="13:15" x14ac:dyDescent="0.3">
      <c r="M38" s="87">
        <v>6</v>
      </c>
      <c r="N38" s="44">
        <v>300566</v>
      </c>
      <c r="O38" s="87">
        <f t="shared" si="7"/>
        <v>0.3</v>
      </c>
    </row>
    <row r="39" spans="13:15" x14ac:dyDescent="0.3">
      <c r="M39" s="88"/>
      <c r="N39" s="44">
        <v>307419</v>
      </c>
      <c r="O39" s="88">
        <f t="shared" si="7"/>
        <v>0</v>
      </c>
    </row>
    <row r="40" spans="13:15" x14ac:dyDescent="0.3">
      <c r="M40" s="88"/>
      <c r="N40" s="44">
        <v>307782</v>
      </c>
      <c r="O40" s="88">
        <f t="shared" si="7"/>
        <v>0</v>
      </c>
    </row>
    <row r="41" spans="13:15" x14ac:dyDescent="0.3">
      <c r="M41" s="88"/>
      <c r="N41" s="44">
        <v>310264</v>
      </c>
      <c r="O41" s="88">
        <f t="shared" si="7"/>
        <v>0</v>
      </c>
    </row>
    <row r="42" spans="13:15" x14ac:dyDescent="0.3">
      <c r="M42" s="88"/>
      <c r="N42" s="44">
        <v>313258</v>
      </c>
      <c r="O42" s="88">
        <f t="shared" si="7"/>
        <v>0</v>
      </c>
    </row>
    <row r="43" spans="13:15" x14ac:dyDescent="0.3">
      <c r="M43" s="88"/>
      <c r="N43" s="44">
        <v>314762</v>
      </c>
      <c r="O43" s="88">
        <f t="shared" si="7"/>
        <v>0</v>
      </c>
    </row>
    <row r="44" spans="13:15" x14ac:dyDescent="0.3">
      <c r="M44" s="88"/>
      <c r="N44" s="44">
        <v>316114</v>
      </c>
      <c r="O44" s="88">
        <f t="shared" si="7"/>
        <v>0</v>
      </c>
    </row>
    <row r="45" spans="13:15" x14ac:dyDescent="0.3">
      <c r="M45" s="88"/>
      <c r="N45" s="44">
        <v>316542</v>
      </c>
      <c r="O45" s="88">
        <f t="shared" si="7"/>
        <v>0</v>
      </c>
    </row>
    <row r="46" spans="13:15" x14ac:dyDescent="0.3">
      <c r="M46" s="88"/>
      <c r="N46" s="44">
        <v>320043</v>
      </c>
      <c r="O46" s="88">
        <f t="shared" si="7"/>
        <v>0</v>
      </c>
    </row>
    <row r="47" spans="13:15" x14ac:dyDescent="0.3">
      <c r="M47" s="88"/>
      <c r="N47" s="44">
        <v>320207</v>
      </c>
      <c r="O47" s="88">
        <f t="shared" si="7"/>
        <v>0</v>
      </c>
    </row>
    <row r="48" spans="13:15" x14ac:dyDescent="0.3">
      <c r="M48" s="88"/>
      <c r="N48" s="44">
        <v>322675</v>
      </c>
      <c r="O48" s="88">
        <f t="shared" si="7"/>
        <v>0</v>
      </c>
    </row>
    <row r="49" spans="13:15" x14ac:dyDescent="0.3">
      <c r="M49" s="89"/>
      <c r="N49" s="44">
        <v>325759</v>
      </c>
      <c r="O49" s="89">
        <f t="shared" si="7"/>
        <v>0</v>
      </c>
    </row>
    <row r="50" spans="13:15" x14ac:dyDescent="0.3">
      <c r="M50" s="87">
        <v>7</v>
      </c>
      <c r="N50" s="50">
        <v>305382</v>
      </c>
      <c r="O50" s="87">
        <f t="shared" si="7"/>
        <v>0.35</v>
      </c>
    </row>
    <row r="51" spans="13:15" x14ac:dyDescent="0.3">
      <c r="M51" s="88"/>
      <c r="N51" s="44">
        <v>307833</v>
      </c>
      <c r="O51" s="88">
        <f t="shared" si="7"/>
        <v>0</v>
      </c>
    </row>
    <row r="52" spans="13:15" x14ac:dyDescent="0.3">
      <c r="M52" s="88"/>
      <c r="N52" s="44">
        <v>315617</v>
      </c>
      <c r="O52" s="88">
        <f t="shared" si="7"/>
        <v>0</v>
      </c>
    </row>
    <row r="53" spans="13:15" x14ac:dyDescent="0.3">
      <c r="M53" s="88"/>
      <c r="N53" s="44">
        <v>315839</v>
      </c>
      <c r="O53" s="88">
        <f t="shared" si="7"/>
        <v>0</v>
      </c>
    </row>
    <row r="54" spans="13:15" x14ac:dyDescent="0.3">
      <c r="M54" s="88"/>
      <c r="N54" s="44">
        <v>316701</v>
      </c>
      <c r="O54" s="88">
        <f t="shared" si="7"/>
        <v>0</v>
      </c>
    </row>
    <row r="55" spans="13:15" x14ac:dyDescent="0.3">
      <c r="M55" s="88"/>
      <c r="N55" s="44">
        <v>319438</v>
      </c>
      <c r="O55" s="88">
        <f t="shared" si="7"/>
        <v>0</v>
      </c>
    </row>
    <row r="56" spans="13:15" x14ac:dyDescent="0.3">
      <c r="M56" s="88"/>
      <c r="N56" s="44">
        <v>323586</v>
      </c>
      <c r="O56" s="88">
        <f t="shared" si="7"/>
        <v>0</v>
      </c>
    </row>
    <row r="57" spans="13:15" x14ac:dyDescent="0.3">
      <c r="M57" s="89"/>
      <c r="N57" s="44">
        <v>325488</v>
      </c>
      <c r="O57" s="89">
        <f t="shared" si="7"/>
        <v>0</v>
      </c>
    </row>
    <row r="58" spans="13:15" x14ac:dyDescent="0.3">
      <c r="M58" s="91">
        <v>8</v>
      </c>
      <c r="N58" s="44">
        <v>314823</v>
      </c>
      <c r="O58" s="91">
        <f t="shared" si="7"/>
        <v>0.4</v>
      </c>
    </row>
    <row r="59" spans="13:15" x14ac:dyDescent="0.3">
      <c r="M59" s="92"/>
      <c r="N59" s="44">
        <v>315104</v>
      </c>
      <c r="O59" s="92">
        <f t="shared" si="7"/>
        <v>0</v>
      </c>
    </row>
    <row r="60" spans="13:15" x14ac:dyDescent="0.3">
      <c r="M60" s="92"/>
      <c r="N60" s="44">
        <v>316113</v>
      </c>
      <c r="O60" s="92">
        <f t="shared" si="7"/>
        <v>0</v>
      </c>
    </row>
    <row r="61" spans="13:15" x14ac:dyDescent="0.3">
      <c r="M61" s="92"/>
      <c r="N61" s="44">
        <v>320220</v>
      </c>
      <c r="O61" s="92">
        <f t="shared" si="7"/>
        <v>0</v>
      </c>
    </row>
    <row r="62" spans="13:15" x14ac:dyDescent="0.3">
      <c r="M62" s="92"/>
      <c r="N62" s="44">
        <v>321249</v>
      </c>
      <c r="O62" s="92">
        <f t="shared" si="7"/>
        <v>0</v>
      </c>
    </row>
    <row r="63" spans="13:15" x14ac:dyDescent="0.3">
      <c r="M63" s="92"/>
      <c r="N63" s="44">
        <v>321475</v>
      </c>
      <c r="O63" s="92">
        <f t="shared" si="7"/>
        <v>0</v>
      </c>
    </row>
    <row r="64" spans="13:15" x14ac:dyDescent="0.3">
      <c r="M64" s="92"/>
      <c r="N64" s="44">
        <v>325511</v>
      </c>
      <c r="O64" s="92">
        <f t="shared" si="7"/>
        <v>0</v>
      </c>
    </row>
    <row r="65" spans="13:15" x14ac:dyDescent="0.3">
      <c r="M65" s="93"/>
      <c r="N65" s="44">
        <v>325761</v>
      </c>
      <c r="O65" s="93">
        <f t="shared" si="7"/>
        <v>0</v>
      </c>
    </row>
    <row r="66" spans="13:15" x14ac:dyDescent="0.3">
      <c r="M66" s="87">
        <v>9</v>
      </c>
      <c r="N66" s="44">
        <v>308327</v>
      </c>
      <c r="O66" s="87">
        <f t="shared" si="7"/>
        <v>0.45</v>
      </c>
    </row>
    <row r="67" spans="13:15" x14ac:dyDescent="0.3">
      <c r="M67" s="88"/>
      <c r="N67" s="44">
        <v>315900</v>
      </c>
      <c r="O67" s="88">
        <f t="shared" si="7"/>
        <v>0</v>
      </c>
    </row>
    <row r="68" spans="13:15" x14ac:dyDescent="0.3">
      <c r="M68" s="88"/>
      <c r="N68" s="44">
        <v>316088</v>
      </c>
      <c r="O68" s="88">
        <f t="shared" ref="O68:O99" si="8">M68/$M$180</f>
        <v>0</v>
      </c>
    </row>
    <row r="69" spans="13:15" x14ac:dyDescent="0.3">
      <c r="M69" s="88"/>
      <c r="N69" s="44">
        <v>316102</v>
      </c>
      <c r="O69" s="88">
        <f t="shared" si="8"/>
        <v>0</v>
      </c>
    </row>
    <row r="70" spans="13:15" x14ac:dyDescent="0.3">
      <c r="M70" s="88"/>
      <c r="N70" s="44">
        <v>316699</v>
      </c>
      <c r="O70" s="88">
        <f t="shared" si="8"/>
        <v>0</v>
      </c>
    </row>
    <row r="71" spans="13:15" x14ac:dyDescent="0.3">
      <c r="M71" s="88"/>
      <c r="N71" s="44">
        <v>320095</v>
      </c>
      <c r="O71" s="88">
        <f t="shared" si="8"/>
        <v>0</v>
      </c>
    </row>
    <row r="72" spans="13:15" x14ac:dyDescent="0.3">
      <c r="M72" s="88"/>
      <c r="N72" s="44">
        <v>325484</v>
      </c>
      <c r="O72" s="88">
        <f t="shared" si="8"/>
        <v>0</v>
      </c>
    </row>
    <row r="73" spans="13:15" x14ac:dyDescent="0.3">
      <c r="M73" s="88"/>
      <c r="N73" s="44">
        <v>325805</v>
      </c>
      <c r="O73" s="88">
        <f t="shared" si="8"/>
        <v>0</v>
      </c>
    </row>
    <row r="74" spans="13:15" x14ac:dyDescent="0.3">
      <c r="M74" s="89"/>
      <c r="N74" s="44">
        <v>327101</v>
      </c>
      <c r="O74" s="89">
        <f t="shared" si="8"/>
        <v>0</v>
      </c>
    </row>
    <row r="75" spans="13:15" x14ac:dyDescent="0.3">
      <c r="M75" s="87">
        <v>10</v>
      </c>
      <c r="N75" s="44">
        <v>298325</v>
      </c>
      <c r="O75" s="87">
        <f t="shared" si="8"/>
        <v>0.5</v>
      </c>
    </row>
    <row r="76" spans="13:15" x14ac:dyDescent="0.3">
      <c r="M76" s="88"/>
      <c r="N76" s="44">
        <v>305594</v>
      </c>
      <c r="O76" s="88">
        <f t="shared" si="8"/>
        <v>0</v>
      </c>
    </row>
    <row r="77" spans="13:15" x14ac:dyDescent="0.3">
      <c r="M77" s="88"/>
      <c r="N77" s="44">
        <v>307825</v>
      </c>
      <c r="O77" s="88">
        <f t="shared" si="8"/>
        <v>0</v>
      </c>
    </row>
    <row r="78" spans="13:15" x14ac:dyDescent="0.3">
      <c r="M78" s="88"/>
      <c r="N78" s="44">
        <v>310647</v>
      </c>
      <c r="O78" s="88">
        <f t="shared" si="8"/>
        <v>0</v>
      </c>
    </row>
    <row r="79" spans="13:15" x14ac:dyDescent="0.3">
      <c r="M79" s="88"/>
      <c r="N79" s="44">
        <v>315105</v>
      </c>
      <c r="O79" s="88">
        <f t="shared" si="8"/>
        <v>0</v>
      </c>
    </row>
    <row r="80" spans="13:15" x14ac:dyDescent="0.3">
      <c r="M80" s="88"/>
      <c r="N80" s="44">
        <v>315883</v>
      </c>
      <c r="O80" s="88">
        <f t="shared" si="8"/>
        <v>0</v>
      </c>
    </row>
    <row r="81" spans="13:15" x14ac:dyDescent="0.3">
      <c r="M81" s="88"/>
      <c r="N81" s="44">
        <v>316121</v>
      </c>
      <c r="O81" s="88">
        <f t="shared" si="8"/>
        <v>0</v>
      </c>
    </row>
    <row r="82" spans="13:15" x14ac:dyDescent="0.3">
      <c r="M82" s="88"/>
      <c r="N82" s="44">
        <v>316135</v>
      </c>
      <c r="O82" s="88">
        <f t="shared" si="8"/>
        <v>0</v>
      </c>
    </row>
    <row r="83" spans="13:15" x14ac:dyDescent="0.3">
      <c r="M83" s="88"/>
      <c r="N83" s="44">
        <v>320183</v>
      </c>
      <c r="O83" s="88">
        <f t="shared" si="8"/>
        <v>0</v>
      </c>
    </row>
    <row r="84" spans="13:15" x14ac:dyDescent="0.3">
      <c r="M84" s="88"/>
      <c r="N84" s="44">
        <v>320208</v>
      </c>
      <c r="O84" s="88">
        <f t="shared" si="8"/>
        <v>0</v>
      </c>
    </row>
    <row r="85" spans="13:15" x14ac:dyDescent="0.3">
      <c r="M85" s="88"/>
      <c r="N85" s="44">
        <v>323587</v>
      </c>
      <c r="O85" s="88">
        <f t="shared" si="8"/>
        <v>0</v>
      </c>
    </row>
    <row r="86" spans="13:15" x14ac:dyDescent="0.3">
      <c r="M86" s="89"/>
      <c r="N86" s="44">
        <v>323718</v>
      </c>
      <c r="O86" s="89">
        <f t="shared" si="8"/>
        <v>0</v>
      </c>
    </row>
    <row r="87" spans="13:15" x14ac:dyDescent="0.3">
      <c r="M87" s="87">
        <v>11</v>
      </c>
      <c r="N87" s="44">
        <v>307085</v>
      </c>
      <c r="O87" s="87">
        <f t="shared" si="8"/>
        <v>0.55000000000000004</v>
      </c>
    </row>
    <row r="88" spans="13:15" x14ac:dyDescent="0.3">
      <c r="M88" s="88"/>
      <c r="N88" s="44">
        <v>307816</v>
      </c>
      <c r="O88" s="88">
        <f t="shared" si="8"/>
        <v>0</v>
      </c>
    </row>
    <row r="89" spans="13:15" x14ac:dyDescent="0.3">
      <c r="M89" s="88"/>
      <c r="N89" s="44">
        <v>308004</v>
      </c>
      <c r="O89" s="88">
        <f t="shared" si="8"/>
        <v>0</v>
      </c>
    </row>
    <row r="90" spans="13:15" x14ac:dyDescent="0.3">
      <c r="M90" s="88"/>
      <c r="N90" s="44">
        <v>315790</v>
      </c>
      <c r="O90" s="88">
        <f t="shared" si="8"/>
        <v>0</v>
      </c>
    </row>
    <row r="91" spans="13:15" x14ac:dyDescent="0.3">
      <c r="M91" s="88"/>
      <c r="N91" s="44">
        <v>316104</v>
      </c>
      <c r="O91" s="88">
        <f t="shared" si="8"/>
        <v>0</v>
      </c>
    </row>
    <row r="92" spans="13:15" x14ac:dyDescent="0.3">
      <c r="M92" s="88"/>
      <c r="N92" s="44">
        <v>316136</v>
      </c>
      <c r="O92" s="88">
        <f t="shared" si="8"/>
        <v>0</v>
      </c>
    </row>
    <row r="93" spans="13:15" x14ac:dyDescent="0.3">
      <c r="M93" s="88"/>
      <c r="N93" s="44">
        <v>320262</v>
      </c>
      <c r="O93" s="88">
        <f t="shared" si="8"/>
        <v>0</v>
      </c>
    </row>
    <row r="94" spans="13:15" x14ac:dyDescent="0.3">
      <c r="M94" s="88"/>
      <c r="N94" s="44">
        <v>323704</v>
      </c>
      <c r="O94" s="88">
        <f t="shared" si="8"/>
        <v>0</v>
      </c>
    </row>
    <row r="95" spans="13:15" x14ac:dyDescent="0.3">
      <c r="M95" s="88"/>
      <c r="N95" s="44">
        <v>325485</v>
      </c>
      <c r="O95" s="88">
        <f t="shared" si="8"/>
        <v>0</v>
      </c>
    </row>
    <row r="96" spans="13:15" x14ac:dyDescent="0.3">
      <c r="M96" s="89"/>
      <c r="N96" s="44">
        <v>327873</v>
      </c>
      <c r="O96" s="89">
        <f t="shared" si="8"/>
        <v>0</v>
      </c>
    </row>
    <row r="97" spans="13:15" x14ac:dyDescent="0.3">
      <c r="M97" s="87">
        <v>12</v>
      </c>
      <c r="N97" s="44">
        <v>300561</v>
      </c>
      <c r="O97" s="87">
        <f t="shared" si="8"/>
        <v>0.6</v>
      </c>
    </row>
    <row r="98" spans="13:15" x14ac:dyDescent="0.3">
      <c r="M98" s="88"/>
      <c r="N98" s="44">
        <v>307731</v>
      </c>
      <c r="O98" s="88">
        <f t="shared" si="8"/>
        <v>0</v>
      </c>
    </row>
    <row r="99" spans="13:15" x14ac:dyDescent="0.3">
      <c r="M99" s="88"/>
      <c r="N99" s="44">
        <v>308186</v>
      </c>
      <c r="O99" s="88">
        <f t="shared" si="8"/>
        <v>0</v>
      </c>
    </row>
    <row r="100" spans="13:15" x14ac:dyDescent="0.3">
      <c r="M100" s="88"/>
      <c r="N100" s="44">
        <v>313480</v>
      </c>
      <c r="O100" s="88">
        <f t="shared" ref="O100:O131" si="9">M100/$M$180</f>
        <v>0</v>
      </c>
    </row>
    <row r="101" spans="13:15" x14ac:dyDescent="0.3">
      <c r="M101" s="88"/>
      <c r="N101" s="44">
        <v>320080</v>
      </c>
      <c r="O101" s="88">
        <f t="shared" si="9"/>
        <v>0</v>
      </c>
    </row>
    <row r="102" spans="13:15" x14ac:dyDescent="0.3">
      <c r="M102" s="88"/>
      <c r="N102" s="44">
        <v>324389</v>
      </c>
      <c r="O102" s="88">
        <f t="shared" si="9"/>
        <v>0</v>
      </c>
    </row>
    <row r="103" spans="13:15" x14ac:dyDescent="0.3">
      <c r="M103" s="88"/>
      <c r="N103" s="44">
        <v>325491</v>
      </c>
      <c r="O103" s="88">
        <f t="shared" si="9"/>
        <v>0</v>
      </c>
    </row>
    <row r="104" spans="13:15" x14ac:dyDescent="0.3">
      <c r="M104" s="89"/>
      <c r="N104" s="44">
        <v>325501</v>
      </c>
      <c r="O104" s="89">
        <f t="shared" si="9"/>
        <v>0</v>
      </c>
    </row>
    <row r="105" spans="13:15" x14ac:dyDescent="0.3">
      <c r="M105" s="87">
        <v>13</v>
      </c>
      <c r="N105" s="44">
        <v>300558</v>
      </c>
      <c r="O105" s="87">
        <f t="shared" si="9"/>
        <v>0.65</v>
      </c>
    </row>
    <row r="106" spans="13:15" x14ac:dyDescent="0.3">
      <c r="M106" s="88"/>
      <c r="N106" s="44">
        <v>305749</v>
      </c>
      <c r="O106" s="88">
        <f t="shared" si="9"/>
        <v>0</v>
      </c>
    </row>
    <row r="107" spans="13:15" x14ac:dyDescent="0.3">
      <c r="M107" s="88"/>
      <c r="N107" s="50">
        <v>308115</v>
      </c>
      <c r="O107" s="88">
        <f t="shared" si="9"/>
        <v>0</v>
      </c>
    </row>
    <row r="108" spans="13:15" x14ac:dyDescent="0.3">
      <c r="M108" s="88"/>
      <c r="N108" s="44">
        <v>315106</v>
      </c>
      <c r="O108" s="88">
        <f t="shared" si="9"/>
        <v>0</v>
      </c>
    </row>
    <row r="109" spans="13:15" x14ac:dyDescent="0.3">
      <c r="M109" s="88"/>
      <c r="N109" s="44">
        <v>316624</v>
      </c>
      <c r="O109" s="88">
        <f t="shared" si="9"/>
        <v>0</v>
      </c>
    </row>
    <row r="110" spans="13:15" x14ac:dyDescent="0.3">
      <c r="M110" s="89"/>
      <c r="N110" s="50">
        <v>325545</v>
      </c>
      <c r="O110" s="89">
        <f t="shared" si="9"/>
        <v>0</v>
      </c>
    </row>
    <row r="111" spans="13:15" x14ac:dyDescent="0.3">
      <c r="M111" s="87">
        <v>14</v>
      </c>
      <c r="N111" s="44">
        <v>304968</v>
      </c>
      <c r="O111" s="87">
        <f t="shared" si="9"/>
        <v>0.7</v>
      </c>
    </row>
    <row r="112" spans="13:15" x14ac:dyDescent="0.3">
      <c r="M112" s="88"/>
      <c r="N112" s="44">
        <v>307831</v>
      </c>
      <c r="O112" s="88">
        <f t="shared" si="9"/>
        <v>0</v>
      </c>
    </row>
    <row r="113" spans="13:15" x14ac:dyDescent="0.3">
      <c r="M113" s="88"/>
      <c r="N113" s="50">
        <v>307842</v>
      </c>
      <c r="O113" s="88">
        <f t="shared" si="9"/>
        <v>0</v>
      </c>
    </row>
    <row r="114" spans="13:15" x14ac:dyDescent="0.3">
      <c r="M114" s="88"/>
      <c r="N114" s="44">
        <v>313476</v>
      </c>
      <c r="O114" s="88">
        <f t="shared" si="9"/>
        <v>0</v>
      </c>
    </row>
    <row r="115" spans="13:15" x14ac:dyDescent="0.3">
      <c r="M115" s="88"/>
      <c r="N115" s="44">
        <v>316110</v>
      </c>
      <c r="O115" s="88">
        <f t="shared" si="9"/>
        <v>0</v>
      </c>
    </row>
    <row r="116" spans="13:15" x14ac:dyDescent="0.3">
      <c r="M116" s="88"/>
      <c r="N116" s="44">
        <v>317502</v>
      </c>
      <c r="O116" s="88">
        <f t="shared" si="9"/>
        <v>0</v>
      </c>
    </row>
    <row r="117" spans="13:15" x14ac:dyDescent="0.3">
      <c r="M117" s="88"/>
      <c r="N117" s="44">
        <v>321954</v>
      </c>
      <c r="O117" s="88">
        <f t="shared" si="9"/>
        <v>0</v>
      </c>
    </row>
    <row r="118" spans="13:15" x14ac:dyDescent="0.3">
      <c r="M118" s="88"/>
      <c r="N118" s="44">
        <v>323065</v>
      </c>
      <c r="O118" s="88">
        <f t="shared" si="9"/>
        <v>0</v>
      </c>
    </row>
    <row r="119" spans="13:15" x14ac:dyDescent="0.3">
      <c r="M119" s="88"/>
      <c r="N119" s="44">
        <v>326925</v>
      </c>
      <c r="O119" s="88">
        <f t="shared" si="9"/>
        <v>0</v>
      </c>
    </row>
    <row r="120" spans="13:15" x14ac:dyDescent="0.3">
      <c r="M120" s="89"/>
      <c r="N120" s="44">
        <v>327158</v>
      </c>
      <c r="O120" s="89">
        <f t="shared" si="9"/>
        <v>0</v>
      </c>
    </row>
    <row r="121" spans="13:15" x14ac:dyDescent="0.3">
      <c r="M121" s="87">
        <v>15</v>
      </c>
      <c r="N121" s="44">
        <v>299449</v>
      </c>
      <c r="O121" s="87">
        <f t="shared" si="9"/>
        <v>0.75</v>
      </c>
    </row>
    <row r="122" spans="13:15" x14ac:dyDescent="0.3">
      <c r="M122" s="88"/>
      <c r="N122" s="44">
        <v>300569</v>
      </c>
      <c r="O122" s="88">
        <f t="shared" si="9"/>
        <v>0</v>
      </c>
    </row>
    <row r="123" spans="13:15" x14ac:dyDescent="0.3">
      <c r="M123" s="88"/>
      <c r="N123" s="50">
        <v>302447</v>
      </c>
      <c r="O123" s="88">
        <f t="shared" si="9"/>
        <v>0</v>
      </c>
    </row>
    <row r="124" spans="13:15" x14ac:dyDescent="0.3">
      <c r="M124" s="88"/>
      <c r="N124" s="44">
        <v>308328</v>
      </c>
      <c r="O124" s="88">
        <f t="shared" si="9"/>
        <v>0</v>
      </c>
    </row>
    <row r="125" spans="13:15" x14ac:dyDescent="0.3">
      <c r="M125" s="88"/>
      <c r="N125" s="44">
        <v>310267</v>
      </c>
      <c r="O125" s="88">
        <f t="shared" si="9"/>
        <v>0</v>
      </c>
    </row>
    <row r="126" spans="13:15" x14ac:dyDescent="0.3">
      <c r="M126" s="88"/>
      <c r="N126" s="44">
        <v>314760</v>
      </c>
      <c r="O126" s="88">
        <f t="shared" si="9"/>
        <v>0</v>
      </c>
    </row>
    <row r="127" spans="13:15" x14ac:dyDescent="0.3">
      <c r="M127" s="88"/>
      <c r="N127" s="44">
        <v>315714</v>
      </c>
      <c r="O127" s="88">
        <f t="shared" si="9"/>
        <v>0</v>
      </c>
    </row>
    <row r="128" spans="13:15" x14ac:dyDescent="0.3">
      <c r="M128" s="88"/>
      <c r="N128" s="44">
        <v>316105</v>
      </c>
      <c r="O128" s="88">
        <f t="shared" si="9"/>
        <v>0</v>
      </c>
    </row>
    <row r="129" spans="13:15" x14ac:dyDescent="0.3">
      <c r="M129" s="88"/>
      <c r="N129" s="44">
        <v>316111</v>
      </c>
      <c r="O129" s="88">
        <f t="shared" si="9"/>
        <v>0</v>
      </c>
    </row>
    <row r="130" spans="13:15" x14ac:dyDescent="0.3">
      <c r="M130" s="88"/>
      <c r="N130" s="44">
        <v>316123</v>
      </c>
      <c r="O130" s="88">
        <f t="shared" si="9"/>
        <v>0</v>
      </c>
    </row>
    <row r="131" spans="13:15" x14ac:dyDescent="0.3">
      <c r="M131" s="88"/>
      <c r="N131" s="44">
        <v>316549</v>
      </c>
      <c r="O131" s="88">
        <f t="shared" si="9"/>
        <v>0</v>
      </c>
    </row>
    <row r="132" spans="13:15" x14ac:dyDescent="0.3">
      <c r="M132" s="88"/>
      <c r="N132" s="44">
        <v>319364</v>
      </c>
      <c r="O132" s="88">
        <f t="shared" ref="O132:O163" si="10">M132/$M$180</f>
        <v>0</v>
      </c>
    </row>
    <row r="133" spans="13:15" x14ac:dyDescent="0.3">
      <c r="M133" s="89"/>
      <c r="N133" s="44">
        <v>319365</v>
      </c>
      <c r="O133" s="89">
        <f t="shared" si="10"/>
        <v>0</v>
      </c>
    </row>
    <row r="134" spans="13:15" x14ac:dyDescent="0.3">
      <c r="M134" s="87">
        <v>16</v>
      </c>
      <c r="N134" s="44">
        <v>307838</v>
      </c>
      <c r="O134" s="87">
        <f t="shared" si="10"/>
        <v>0.8</v>
      </c>
    </row>
    <row r="135" spans="13:15" x14ac:dyDescent="0.3">
      <c r="M135" s="88"/>
      <c r="N135" s="44">
        <v>308330</v>
      </c>
      <c r="O135" s="88">
        <f t="shared" si="10"/>
        <v>0</v>
      </c>
    </row>
    <row r="136" spans="13:15" x14ac:dyDescent="0.3">
      <c r="M136" s="88"/>
      <c r="N136" s="44">
        <v>316642</v>
      </c>
      <c r="O136" s="88">
        <f t="shared" si="10"/>
        <v>0</v>
      </c>
    </row>
    <row r="137" spans="13:15" x14ac:dyDescent="0.3">
      <c r="M137" s="88"/>
      <c r="N137" s="44">
        <v>316700</v>
      </c>
      <c r="O137" s="88">
        <f t="shared" si="10"/>
        <v>0</v>
      </c>
    </row>
    <row r="138" spans="13:15" x14ac:dyDescent="0.3">
      <c r="M138" s="88"/>
      <c r="N138" s="44">
        <v>320054</v>
      </c>
      <c r="O138" s="88">
        <f t="shared" si="10"/>
        <v>0</v>
      </c>
    </row>
    <row r="139" spans="13:15" x14ac:dyDescent="0.3">
      <c r="M139" s="89"/>
      <c r="N139" s="44">
        <v>324580</v>
      </c>
      <c r="O139" s="89">
        <f t="shared" si="10"/>
        <v>0</v>
      </c>
    </row>
    <row r="140" spans="13:15" x14ac:dyDescent="0.3">
      <c r="M140" s="87">
        <v>17</v>
      </c>
      <c r="N140" s="44">
        <v>313003</v>
      </c>
      <c r="O140" s="87">
        <f t="shared" si="10"/>
        <v>0.85</v>
      </c>
    </row>
    <row r="141" spans="13:15" x14ac:dyDescent="0.3">
      <c r="M141" s="88"/>
      <c r="N141" s="44">
        <v>314991</v>
      </c>
      <c r="O141" s="88">
        <f t="shared" si="10"/>
        <v>0</v>
      </c>
    </row>
    <row r="142" spans="13:15" x14ac:dyDescent="0.3">
      <c r="M142" s="88"/>
      <c r="N142" s="44">
        <v>315802</v>
      </c>
      <c r="O142" s="88">
        <f t="shared" si="10"/>
        <v>0</v>
      </c>
    </row>
    <row r="143" spans="13:15" x14ac:dyDescent="0.3">
      <c r="M143" s="88"/>
      <c r="N143" s="44">
        <v>315811</v>
      </c>
      <c r="O143" s="88">
        <f t="shared" si="10"/>
        <v>0</v>
      </c>
    </row>
    <row r="144" spans="13:15" x14ac:dyDescent="0.3">
      <c r="M144" s="88"/>
      <c r="N144" s="44">
        <v>316086</v>
      </c>
      <c r="O144" s="88">
        <f t="shared" si="10"/>
        <v>0</v>
      </c>
    </row>
    <row r="145" spans="13:15" x14ac:dyDescent="0.3">
      <c r="M145" s="88"/>
      <c r="N145" s="44">
        <v>316120</v>
      </c>
      <c r="O145" s="88">
        <f t="shared" si="10"/>
        <v>0</v>
      </c>
    </row>
    <row r="146" spans="13:15" x14ac:dyDescent="0.3">
      <c r="M146" s="88"/>
      <c r="N146" s="44">
        <v>316124</v>
      </c>
      <c r="O146" s="88">
        <f t="shared" si="10"/>
        <v>0</v>
      </c>
    </row>
    <row r="147" spans="13:15" x14ac:dyDescent="0.3">
      <c r="M147" s="88"/>
      <c r="N147" s="44">
        <v>323070</v>
      </c>
      <c r="O147" s="88">
        <f t="shared" si="10"/>
        <v>0</v>
      </c>
    </row>
    <row r="148" spans="13:15" x14ac:dyDescent="0.3">
      <c r="M148" s="88"/>
      <c r="N148" s="44">
        <v>323505</v>
      </c>
      <c r="O148" s="88">
        <f t="shared" si="10"/>
        <v>0</v>
      </c>
    </row>
    <row r="149" spans="13:15" x14ac:dyDescent="0.3">
      <c r="M149" s="88"/>
      <c r="N149" s="44">
        <v>325483</v>
      </c>
      <c r="O149" s="88">
        <f t="shared" si="10"/>
        <v>0</v>
      </c>
    </row>
    <row r="150" spans="13:15" x14ac:dyDescent="0.3">
      <c r="M150" s="89"/>
      <c r="N150" s="44">
        <v>325496</v>
      </c>
      <c r="O150" s="89">
        <f t="shared" si="10"/>
        <v>0</v>
      </c>
    </row>
    <row r="151" spans="13:15" x14ac:dyDescent="0.3">
      <c r="M151" s="87">
        <v>18</v>
      </c>
      <c r="N151" s="44">
        <v>298447</v>
      </c>
      <c r="O151" s="87">
        <f t="shared" si="10"/>
        <v>0.9</v>
      </c>
    </row>
    <row r="152" spans="13:15" x14ac:dyDescent="0.3">
      <c r="M152" s="88"/>
      <c r="N152" s="44">
        <v>307734</v>
      </c>
      <c r="O152" s="88">
        <f t="shared" si="10"/>
        <v>0</v>
      </c>
    </row>
    <row r="153" spans="13:15" x14ac:dyDescent="0.3">
      <c r="M153" s="88"/>
      <c r="N153" s="50">
        <v>308016</v>
      </c>
      <c r="O153" s="88">
        <f t="shared" si="10"/>
        <v>0</v>
      </c>
    </row>
    <row r="154" spans="13:15" x14ac:dyDescent="0.3">
      <c r="M154" s="88"/>
      <c r="N154" s="44">
        <v>315837</v>
      </c>
      <c r="O154" s="88">
        <f t="shared" si="10"/>
        <v>0</v>
      </c>
    </row>
    <row r="155" spans="13:15" x14ac:dyDescent="0.3">
      <c r="M155" s="88"/>
      <c r="N155" s="44">
        <v>316087</v>
      </c>
      <c r="O155" s="88">
        <f t="shared" si="10"/>
        <v>0</v>
      </c>
    </row>
    <row r="156" spans="13:15" x14ac:dyDescent="0.3">
      <c r="M156" s="88"/>
      <c r="N156" s="44">
        <v>316106</v>
      </c>
      <c r="O156" s="88">
        <f t="shared" si="10"/>
        <v>0</v>
      </c>
    </row>
    <row r="157" spans="13:15" x14ac:dyDescent="0.3">
      <c r="M157" s="88"/>
      <c r="N157" s="44">
        <v>316122</v>
      </c>
      <c r="O157" s="88">
        <f t="shared" si="10"/>
        <v>0</v>
      </c>
    </row>
    <row r="158" spans="13:15" x14ac:dyDescent="0.3">
      <c r="M158" s="88"/>
      <c r="N158" s="44">
        <v>316658</v>
      </c>
      <c r="O158" s="88">
        <f t="shared" si="10"/>
        <v>0</v>
      </c>
    </row>
    <row r="159" spans="13:15" x14ac:dyDescent="0.3">
      <c r="M159" s="88"/>
      <c r="N159" s="44">
        <v>322314</v>
      </c>
      <c r="O159" s="88">
        <f t="shared" si="10"/>
        <v>0</v>
      </c>
    </row>
    <row r="160" spans="13:15" x14ac:dyDescent="0.3">
      <c r="M160" s="88"/>
      <c r="N160" s="44">
        <v>323542</v>
      </c>
      <c r="O160" s="88">
        <f t="shared" si="10"/>
        <v>0</v>
      </c>
    </row>
    <row r="161" spans="13:15" x14ac:dyDescent="0.3">
      <c r="M161" s="88"/>
      <c r="N161" s="44">
        <v>325487</v>
      </c>
      <c r="O161" s="88">
        <f t="shared" si="10"/>
        <v>0</v>
      </c>
    </row>
    <row r="162" spans="13:15" x14ac:dyDescent="0.3">
      <c r="M162" s="89"/>
      <c r="N162" s="44">
        <v>325504</v>
      </c>
      <c r="O162" s="89">
        <f t="shared" si="10"/>
        <v>0</v>
      </c>
    </row>
    <row r="163" spans="13:15" x14ac:dyDescent="0.3">
      <c r="M163" s="87">
        <v>19</v>
      </c>
      <c r="N163" s="44">
        <v>307823</v>
      </c>
      <c r="O163" s="87">
        <f t="shared" si="10"/>
        <v>0.95</v>
      </c>
    </row>
    <row r="164" spans="13:15" x14ac:dyDescent="0.3">
      <c r="M164" s="88"/>
      <c r="N164" s="44">
        <v>308114</v>
      </c>
      <c r="O164" s="88">
        <f t="shared" ref="O164:O179" si="11">M164/$M$180</f>
        <v>0</v>
      </c>
    </row>
    <row r="165" spans="13:15" x14ac:dyDescent="0.3">
      <c r="M165" s="88"/>
      <c r="N165" s="44">
        <v>308326</v>
      </c>
      <c r="O165" s="88">
        <f t="shared" si="11"/>
        <v>0</v>
      </c>
    </row>
    <row r="166" spans="13:15" x14ac:dyDescent="0.3">
      <c r="M166" s="88"/>
      <c r="N166" s="44">
        <v>308331</v>
      </c>
      <c r="O166" s="88">
        <f t="shared" si="11"/>
        <v>0</v>
      </c>
    </row>
    <row r="167" spans="13:15" x14ac:dyDescent="0.3">
      <c r="M167" s="88"/>
      <c r="N167" s="44">
        <v>310735</v>
      </c>
      <c r="O167" s="88">
        <f t="shared" si="11"/>
        <v>0</v>
      </c>
    </row>
    <row r="168" spans="13:15" x14ac:dyDescent="0.3">
      <c r="M168" s="88"/>
      <c r="N168" s="44">
        <v>315815</v>
      </c>
      <c r="O168" s="88">
        <f t="shared" si="11"/>
        <v>0</v>
      </c>
    </row>
    <row r="169" spans="13:15" x14ac:dyDescent="0.3">
      <c r="M169" s="88"/>
      <c r="N169" s="44">
        <v>320204</v>
      </c>
      <c r="O169" s="88">
        <f t="shared" si="11"/>
        <v>0</v>
      </c>
    </row>
    <row r="170" spans="13:15" x14ac:dyDescent="0.3">
      <c r="M170" s="88"/>
      <c r="N170" s="44">
        <v>325493</v>
      </c>
      <c r="O170" s="88">
        <f t="shared" si="11"/>
        <v>0</v>
      </c>
    </row>
    <row r="171" spans="13:15" x14ac:dyDescent="0.3">
      <c r="M171" s="88"/>
      <c r="N171" s="44">
        <v>325505</v>
      </c>
      <c r="O171" s="88">
        <f t="shared" si="11"/>
        <v>0</v>
      </c>
    </row>
    <row r="172" spans="13:15" x14ac:dyDescent="0.3">
      <c r="M172" s="89"/>
      <c r="N172" s="44">
        <v>325543</v>
      </c>
      <c r="O172" s="89">
        <f t="shared" si="11"/>
        <v>0</v>
      </c>
    </row>
    <row r="173" spans="13:15" x14ac:dyDescent="0.3">
      <c r="M173" s="87">
        <v>20</v>
      </c>
      <c r="N173" s="44">
        <v>307837</v>
      </c>
      <c r="O173" s="87">
        <f t="shared" si="11"/>
        <v>1</v>
      </c>
    </row>
    <row r="174" spans="13:15" x14ac:dyDescent="0.3">
      <c r="M174" s="88"/>
      <c r="N174" s="44">
        <v>307846</v>
      </c>
      <c r="O174" s="88">
        <f t="shared" si="11"/>
        <v>0</v>
      </c>
    </row>
    <row r="175" spans="13:15" x14ac:dyDescent="0.3">
      <c r="M175" s="88"/>
      <c r="N175" s="44">
        <v>310276</v>
      </c>
      <c r="O175" s="88">
        <f t="shared" si="11"/>
        <v>0</v>
      </c>
    </row>
    <row r="176" spans="13:15" x14ac:dyDescent="0.3">
      <c r="M176" s="88"/>
      <c r="N176" s="44">
        <v>316103</v>
      </c>
      <c r="O176" s="88">
        <f t="shared" si="11"/>
        <v>0</v>
      </c>
    </row>
    <row r="177" spans="13:15" x14ac:dyDescent="0.3">
      <c r="M177" s="88"/>
      <c r="N177" s="44">
        <v>319130</v>
      </c>
      <c r="O177" s="88">
        <f t="shared" si="11"/>
        <v>0</v>
      </c>
    </row>
    <row r="178" spans="13:15" x14ac:dyDescent="0.3">
      <c r="M178" s="88"/>
      <c r="N178" s="44">
        <v>320087</v>
      </c>
      <c r="O178" s="88">
        <f t="shared" si="11"/>
        <v>0</v>
      </c>
    </row>
    <row r="179" spans="13:15" x14ac:dyDescent="0.3">
      <c r="M179" s="89"/>
      <c r="N179" s="44">
        <v>323198</v>
      </c>
      <c r="O179" s="89">
        <f t="shared" si="11"/>
        <v>0</v>
      </c>
    </row>
    <row r="180" spans="13:15" x14ac:dyDescent="0.3">
      <c r="M180" s="60">
        <f>MAX(M4:M179)</f>
        <v>20</v>
      </c>
      <c r="N180" s="61">
        <f>COUNT(N4:N179)</f>
        <v>176</v>
      </c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41">
    <mergeCell ref="O173:O179"/>
    <mergeCell ref="O111:O120"/>
    <mergeCell ref="O121:O133"/>
    <mergeCell ref="O134:O139"/>
    <mergeCell ref="O140:O150"/>
    <mergeCell ref="O151:O162"/>
    <mergeCell ref="O163:O172"/>
    <mergeCell ref="O58:O65"/>
    <mergeCell ref="O66:O74"/>
    <mergeCell ref="O75:O86"/>
    <mergeCell ref="O87:O96"/>
    <mergeCell ref="O97:O104"/>
    <mergeCell ref="O105:O110"/>
    <mergeCell ref="M151:M162"/>
    <mergeCell ref="M163:M172"/>
    <mergeCell ref="M173:M179"/>
    <mergeCell ref="O4:O5"/>
    <mergeCell ref="O6:O19"/>
    <mergeCell ref="O20:O27"/>
    <mergeCell ref="O28:O30"/>
    <mergeCell ref="O31:O37"/>
    <mergeCell ref="O38:O49"/>
    <mergeCell ref="O50:O57"/>
    <mergeCell ref="M97:M104"/>
    <mergeCell ref="M105:M110"/>
    <mergeCell ref="M111:M120"/>
    <mergeCell ref="M121:M133"/>
    <mergeCell ref="M134:M139"/>
    <mergeCell ref="M140:M150"/>
    <mergeCell ref="M38:M49"/>
    <mergeCell ref="M50:M57"/>
    <mergeCell ref="M58:M65"/>
    <mergeCell ref="M66:M74"/>
    <mergeCell ref="M75:M86"/>
    <mergeCell ref="M87:M96"/>
    <mergeCell ref="M31:M37"/>
    <mergeCell ref="B2:B3"/>
    <mergeCell ref="M4:M5"/>
    <mergeCell ref="M6:M19"/>
    <mergeCell ref="M20:M27"/>
    <mergeCell ref="M28:M3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0"/>
  <sheetViews>
    <sheetView topLeftCell="B41" workbookViewId="0">
      <selection activeCell="P7" sqref="P7"/>
    </sheetView>
  </sheetViews>
  <sheetFormatPr defaultRowHeight="14.4" x14ac:dyDescent="0.3"/>
  <cols>
    <col min="2" max="2" width="9.109375" customWidth="1"/>
    <col min="4" max="4" width="11.21875" customWidth="1"/>
    <col min="10" max="10" width="11.77734375" bestFit="1" customWidth="1"/>
    <col min="14" max="14" width="10.33203125" customWidth="1"/>
  </cols>
  <sheetData>
    <row r="2" spans="2:14" ht="15" thickBot="1" x14ac:dyDescent="0.35">
      <c r="B2" s="66"/>
      <c r="C2" s="4"/>
      <c r="D2" s="4"/>
      <c r="E2" s="1"/>
      <c r="F2" s="1"/>
      <c r="H2" s="2"/>
      <c r="I2" s="2"/>
      <c r="L2" s="2"/>
      <c r="M2" s="2"/>
      <c r="N2" s="2"/>
    </row>
    <row r="3" spans="2:14" ht="57.6" x14ac:dyDescent="0.3">
      <c r="B3" s="5" t="s">
        <v>31</v>
      </c>
      <c r="C3" s="5" t="s">
        <v>0</v>
      </c>
      <c r="D3" s="5" t="s">
        <v>4</v>
      </c>
      <c r="E3" s="5" t="s">
        <v>8</v>
      </c>
      <c r="F3" s="5" t="s">
        <v>52</v>
      </c>
      <c r="G3" s="5"/>
      <c r="H3" s="2"/>
      <c r="L3" s="57" t="s">
        <v>0</v>
      </c>
      <c r="M3" s="58" t="s">
        <v>28</v>
      </c>
      <c r="N3" s="59" t="s">
        <v>29</v>
      </c>
    </row>
    <row r="4" spans="2:14" x14ac:dyDescent="0.3">
      <c r="B4" s="67">
        <v>0.44042542689592379</v>
      </c>
      <c r="C4" s="67">
        <v>7</v>
      </c>
      <c r="D4" s="67">
        <v>4</v>
      </c>
      <c r="E4" s="8">
        <f>1/$L$54</f>
        <v>7.1428571428571425E-2</v>
      </c>
      <c r="F4" s="9">
        <f t="shared" ref="F4:F10" si="0">D4/E4</f>
        <v>56</v>
      </c>
      <c r="G4" s="67">
        <f t="shared" ref="G4:G10" si="1">(F4-$C$13)^2</f>
        <v>16</v>
      </c>
      <c r="H4" s="2"/>
      <c r="L4" s="94">
        <v>1</v>
      </c>
      <c r="M4" s="44">
        <v>333357</v>
      </c>
      <c r="N4" s="94">
        <f t="shared" ref="N4:N35" si="2">L4/$L$54</f>
        <v>7.1428571428571425E-2</v>
      </c>
    </row>
    <row r="5" spans="2:14" x14ac:dyDescent="0.3">
      <c r="B5" s="67">
        <v>0.53879303601568307</v>
      </c>
      <c r="C5" s="67">
        <v>8</v>
      </c>
      <c r="D5" s="67">
        <v>1</v>
      </c>
      <c r="E5" s="8">
        <f t="shared" ref="E5:E10" si="3">1/$L$54</f>
        <v>7.1428571428571425E-2</v>
      </c>
      <c r="F5" s="9">
        <f t="shared" si="0"/>
        <v>14</v>
      </c>
      <c r="G5" s="67">
        <f t="shared" si="1"/>
        <v>1444</v>
      </c>
      <c r="H5" s="2"/>
      <c r="L5" s="95"/>
      <c r="M5" s="44">
        <v>333360</v>
      </c>
      <c r="N5" s="95">
        <f t="shared" si="2"/>
        <v>0</v>
      </c>
    </row>
    <row r="6" spans="2:14" x14ac:dyDescent="0.3">
      <c r="B6" s="67">
        <v>0.80999782949862242</v>
      </c>
      <c r="C6" s="67">
        <v>12</v>
      </c>
      <c r="D6" s="67">
        <v>6</v>
      </c>
      <c r="E6" s="8">
        <f t="shared" si="3"/>
        <v>7.1428571428571425E-2</v>
      </c>
      <c r="F6" s="9">
        <f t="shared" si="0"/>
        <v>84</v>
      </c>
      <c r="G6" s="67">
        <f t="shared" si="1"/>
        <v>1024</v>
      </c>
      <c r="H6" s="3"/>
      <c r="L6" s="95"/>
      <c r="M6" s="44">
        <v>333362</v>
      </c>
      <c r="N6" s="95">
        <f t="shared" si="2"/>
        <v>0</v>
      </c>
    </row>
    <row r="7" spans="2:14" x14ac:dyDescent="0.3">
      <c r="B7" s="67">
        <v>0.99104410088905115</v>
      </c>
      <c r="C7" s="67">
        <v>14</v>
      </c>
      <c r="D7" s="67">
        <v>2</v>
      </c>
      <c r="E7" s="8">
        <f t="shared" si="3"/>
        <v>7.1428571428571425E-2</v>
      </c>
      <c r="F7" s="9">
        <f t="shared" si="0"/>
        <v>28</v>
      </c>
      <c r="G7" s="67">
        <f t="shared" si="1"/>
        <v>576</v>
      </c>
      <c r="H7" s="3"/>
      <c r="L7" s="95"/>
      <c r="M7" s="44">
        <v>333366</v>
      </c>
      <c r="N7" s="95">
        <f t="shared" si="2"/>
        <v>0</v>
      </c>
    </row>
    <row r="8" spans="2:14" x14ac:dyDescent="0.3">
      <c r="B8" s="67">
        <v>0.83390279699648862</v>
      </c>
      <c r="C8" s="67">
        <v>12</v>
      </c>
      <c r="D8" s="67">
        <v>6</v>
      </c>
      <c r="E8" s="8">
        <f t="shared" si="3"/>
        <v>7.1428571428571425E-2</v>
      </c>
      <c r="F8" s="9">
        <f t="shared" si="0"/>
        <v>84</v>
      </c>
      <c r="G8" s="67">
        <f t="shared" si="1"/>
        <v>1024</v>
      </c>
      <c r="H8" s="3"/>
      <c r="L8" s="95"/>
      <c r="M8" s="44">
        <v>333397</v>
      </c>
      <c r="N8" s="95">
        <f t="shared" si="2"/>
        <v>0</v>
      </c>
    </row>
    <row r="9" spans="2:14" x14ac:dyDescent="0.3">
      <c r="B9" s="67">
        <v>0.49118507230288033</v>
      </c>
      <c r="C9" s="67">
        <v>7</v>
      </c>
      <c r="D9" s="67">
        <v>4</v>
      </c>
      <c r="E9" s="8">
        <f t="shared" si="3"/>
        <v>7.1428571428571425E-2</v>
      </c>
      <c r="F9" s="9">
        <f t="shared" si="0"/>
        <v>56</v>
      </c>
      <c r="G9" s="67">
        <f t="shared" si="1"/>
        <v>16</v>
      </c>
      <c r="H9" s="2"/>
      <c r="J9" s="2"/>
      <c r="K9" s="2"/>
      <c r="L9" s="96"/>
      <c r="M9" s="44">
        <v>333561</v>
      </c>
      <c r="N9" s="96">
        <f t="shared" si="2"/>
        <v>0</v>
      </c>
    </row>
    <row r="10" spans="2:14" x14ac:dyDescent="0.3">
      <c r="B10" s="67">
        <v>0.72438374891291379</v>
      </c>
      <c r="C10" s="67">
        <v>11</v>
      </c>
      <c r="D10" s="67">
        <v>3</v>
      </c>
      <c r="E10" s="8">
        <f t="shared" si="3"/>
        <v>7.1428571428571425E-2</v>
      </c>
      <c r="F10" s="9">
        <f t="shared" si="0"/>
        <v>42</v>
      </c>
      <c r="G10" s="67">
        <f t="shared" si="1"/>
        <v>100</v>
      </c>
      <c r="H10" s="2"/>
      <c r="L10" s="87">
        <v>2</v>
      </c>
      <c r="M10" s="44">
        <v>333383</v>
      </c>
      <c r="N10" s="87">
        <f t="shared" si="2"/>
        <v>0.14285714285714285</v>
      </c>
    </row>
    <row r="11" spans="2:14" x14ac:dyDescent="0.3">
      <c r="B11" s="66"/>
      <c r="C11" s="17"/>
      <c r="D11" s="17">
        <f>SUM(D4:D10)</f>
        <v>26</v>
      </c>
      <c r="E11" s="18"/>
      <c r="F11" s="19"/>
      <c r="G11" s="17"/>
      <c r="H11" s="2"/>
      <c r="L11" s="88"/>
      <c r="M11" s="44">
        <v>333386</v>
      </c>
      <c r="N11" s="88">
        <f t="shared" si="2"/>
        <v>0</v>
      </c>
    </row>
    <row r="12" spans="2:14" x14ac:dyDescent="0.3">
      <c r="B12" s="66"/>
      <c r="C12" s="17"/>
      <c r="D12" s="17"/>
      <c r="E12" s="18"/>
      <c r="F12" s="19"/>
      <c r="G12" s="17"/>
      <c r="H12" s="2"/>
      <c r="L12" s="88"/>
      <c r="M12" s="44">
        <v>333387</v>
      </c>
      <c r="N12" s="88">
        <f t="shared" si="2"/>
        <v>0</v>
      </c>
    </row>
    <row r="13" spans="2:14" ht="43.2" x14ac:dyDescent="0.3">
      <c r="B13" s="16" t="s">
        <v>51</v>
      </c>
      <c r="C13" s="11">
        <f>AVERAGE(F4:F10)</f>
        <v>52</v>
      </c>
      <c r="D13" s="20"/>
      <c r="F13" s="19"/>
      <c r="G13" s="17"/>
      <c r="H13" s="2"/>
      <c r="L13" s="89"/>
      <c r="M13" s="44">
        <v>334393</v>
      </c>
      <c r="N13" s="89">
        <f t="shared" si="2"/>
        <v>0</v>
      </c>
    </row>
    <row r="14" spans="2:14" ht="43.2" x14ac:dyDescent="0.3">
      <c r="B14" s="16" t="s">
        <v>7</v>
      </c>
      <c r="C14" s="12">
        <f>COUNT(F4:F10)</f>
        <v>7</v>
      </c>
      <c r="D14" s="20"/>
      <c r="F14" s="19"/>
      <c r="G14" s="17"/>
      <c r="H14" s="2"/>
      <c r="L14" s="87">
        <v>3</v>
      </c>
      <c r="M14" s="44">
        <v>336259</v>
      </c>
      <c r="N14" s="87">
        <f t="shared" si="2"/>
        <v>0.21428571428571427</v>
      </c>
    </row>
    <row r="15" spans="2:14" x14ac:dyDescent="0.3">
      <c r="B15" s="16" t="s">
        <v>2</v>
      </c>
      <c r="C15" s="12">
        <f>SQRT((SUM(G4:G10))/(COUNT(C4:C10)*(COUNT(C4:C10)-1)))</f>
        <v>10</v>
      </c>
      <c r="H15" s="2"/>
      <c r="L15" s="89"/>
      <c r="M15" s="44">
        <v>336261</v>
      </c>
      <c r="N15" s="89">
        <f t="shared" si="2"/>
        <v>0</v>
      </c>
    </row>
    <row r="16" spans="2:14" x14ac:dyDescent="0.3">
      <c r="B16" s="16" t="s">
        <v>1</v>
      </c>
      <c r="C16" s="12">
        <f>MEDIAN(F4:F10)</f>
        <v>56</v>
      </c>
      <c r="H16" s="2"/>
      <c r="L16" s="87">
        <v>4</v>
      </c>
      <c r="M16" s="44">
        <v>336201</v>
      </c>
      <c r="N16" s="87">
        <f t="shared" si="2"/>
        <v>0.2857142857142857</v>
      </c>
    </row>
    <row r="17" spans="2:14" x14ac:dyDescent="0.3">
      <c r="B17" s="16" t="s">
        <v>3</v>
      </c>
      <c r="C17" s="12">
        <f>_xlfn.MODE.SNGL(F4:F10)</f>
        <v>56</v>
      </c>
      <c r="H17" s="2"/>
      <c r="L17" s="88"/>
      <c r="M17" s="44">
        <v>336257</v>
      </c>
      <c r="N17" s="88">
        <f t="shared" si="2"/>
        <v>0</v>
      </c>
    </row>
    <row r="18" spans="2:14" x14ac:dyDescent="0.3">
      <c r="B18" s="66"/>
      <c r="H18" s="2"/>
      <c r="L18" s="89"/>
      <c r="M18" s="44">
        <v>338297</v>
      </c>
      <c r="N18" s="89">
        <f t="shared" si="2"/>
        <v>0</v>
      </c>
    </row>
    <row r="19" spans="2:14" x14ac:dyDescent="0.3">
      <c r="B19" s="66"/>
      <c r="L19" s="87">
        <v>5</v>
      </c>
      <c r="M19" s="44">
        <v>333371</v>
      </c>
      <c r="N19" s="87">
        <f t="shared" si="2"/>
        <v>0.35714285714285715</v>
      </c>
    </row>
    <row r="20" spans="2:14" ht="43.2" x14ac:dyDescent="0.3">
      <c r="F20" s="14" t="s">
        <v>52</v>
      </c>
      <c r="G20" s="15" t="s">
        <v>5</v>
      </c>
      <c r="H20" s="15" t="s">
        <v>6</v>
      </c>
      <c r="I20" s="15" t="s">
        <v>11</v>
      </c>
      <c r="L20" s="88"/>
      <c r="M20" s="44">
        <v>333380</v>
      </c>
      <c r="N20" s="88">
        <f t="shared" si="2"/>
        <v>0</v>
      </c>
    </row>
    <row r="21" spans="2:14" x14ac:dyDescent="0.3">
      <c r="F21" s="12">
        <f>MIN(F4:F10)</f>
        <v>14</v>
      </c>
      <c r="G21" s="6">
        <f t="array" ref="G21:G31">FREQUENCY(F4:F10,F21:F31)</f>
        <v>1</v>
      </c>
      <c r="H21" s="13">
        <f t="shared" ref="H21:H31" si="4">G21/COUNT($F$4:$F$10)</f>
        <v>0.14285714285714285</v>
      </c>
      <c r="I21" s="13">
        <f>H21</f>
        <v>0.14285714285714285</v>
      </c>
      <c r="L21" s="88"/>
      <c r="M21" s="44">
        <v>333456</v>
      </c>
      <c r="N21" s="88">
        <f t="shared" si="2"/>
        <v>0</v>
      </c>
    </row>
    <row r="22" spans="2:14" x14ac:dyDescent="0.3">
      <c r="F22" s="12">
        <f t="shared" ref="F22:F30" si="5">F21+($F$31-$F$21)/10</f>
        <v>21</v>
      </c>
      <c r="G22" s="6">
        <v>0</v>
      </c>
      <c r="H22" s="13">
        <f t="shared" si="4"/>
        <v>0</v>
      </c>
      <c r="I22" s="13">
        <f>I21+H22</f>
        <v>0.14285714285714285</v>
      </c>
      <c r="L22" s="88"/>
      <c r="M22" s="44">
        <v>336206</v>
      </c>
      <c r="N22" s="88">
        <f t="shared" si="2"/>
        <v>0</v>
      </c>
    </row>
    <row r="23" spans="2:14" x14ac:dyDescent="0.3">
      <c r="F23" s="12">
        <f t="shared" si="5"/>
        <v>28</v>
      </c>
      <c r="G23" s="6">
        <v>1</v>
      </c>
      <c r="H23" s="13">
        <f t="shared" si="4"/>
        <v>0.14285714285714285</v>
      </c>
      <c r="I23" s="13">
        <f t="shared" ref="I23:I31" si="6">I22+H23</f>
        <v>0.2857142857142857</v>
      </c>
      <c r="L23" s="89"/>
      <c r="M23" s="44">
        <v>336260</v>
      </c>
      <c r="N23" s="89">
        <f t="shared" si="2"/>
        <v>0</v>
      </c>
    </row>
    <row r="24" spans="2:14" x14ac:dyDescent="0.3">
      <c r="F24" s="12">
        <f t="shared" si="5"/>
        <v>35</v>
      </c>
      <c r="G24" s="6">
        <v>0</v>
      </c>
      <c r="H24" s="13">
        <f t="shared" si="4"/>
        <v>0</v>
      </c>
      <c r="I24" s="13">
        <f t="shared" si="6"/>
        <v>0.2857142857142857</v>
      </c>
      <c r="L24" s="87">
        <v>6</v>
      </c>
      <c r="M24" s="44">
        <v>333375</v>
      </c>
      <c r="N24" s="87">
        <f t="shared" si="2"/>
        <v>0.42857142857142855</v>
      </c>
    </row>
    <row r="25" spans="2:14" x14ac:dyDescent="0.3">
      <c r="F25" s="12">
        <f t="shared" si="5"/>
        <v>42</v>
      </c>
      <c r="G25" s="6">
        <v>1</v>
      </c>
      <c r="H25" s="13">
        <f t="shared" si="4"/>
        <v>0.14285714285714285</v>
      </c>
      <c r="I25" s="13">
        <f t="shared" si="6"/>
        <v>0.42857142857142855</v>
      </c>
      <c r="L25" s="88"/>
      <c r="M25" s="44">
        <v>333388</v>
      </c>
      <c r="N25" s="88">
        <f t="shared" si="2"/>
        <v>0</v>
      </c>
    </row>
    <row r="26" spans="2:14" x14ac:dyDescent="0.3">
      <c r="F26" s="12">
        <f t="shared" si="5"/>
        <v>49</v>
      </c>
      <c r="G26" s="6">
        <v>0</v>
      </c>
      <c r="H26" s="13">
        <f t="shared" si="4"/>
        <v>0</v>
      </c>
      <c r="I26" s="13">
        <f t="shared" si="6"/>
        <v>0.42857142857142855</v>
      </c>
      <c r="L26" s="88"/>
      <c r="M26" s="44">
        <v>333389</v>
      </c>
      <c r="N26" s="88">
        <f t="shared" si="2"/>
        <v>0</v>
      </c>
    </row>
    <row r="27" spans="2:14" x14ac:dyDescent="0.3">
      <c r="F27" s="12">
        <f t="shared" si="5"/>
        <v>56</v>
      </c>
      <c r="G27" s="6">
        <v>2</v>
      </c>
      <c r="H27" s="13">
        <f t="shared" si="4"/>
        <v>0.2857142857142857</v>
      </c>
      <c r="I27" s="13">
        <f t="shared" si="6"/>
        <v>0.71428571428571419</v>
      </c>
      <c r="L27" s="88"/>
      <c r="M27" s="44">
        <v>333533</v>
      </c>
      <c r="N27" s="88">
        <f t="shared" si="2"/>
        <v>0</v>
      </c>
    </row>
    <row r="28" spans="2:14" x14ac:dyDescent="0.3">
      <c r="F28" s="12">
        <f t="shared" si="5"/>
        <v>63</v>
      </c>
      <c r="G28" s="6">
        <v>0</v>
      </c>
      <c r="H28" s="13">
        <f t="shared" si="4"/>
        <v>0</v>
      </c>
      <c r="I28" s="13">
        <f t="shared" si="6"/>
        <v>0.71428571428571419</v>
      </c>
      <c r="L28" s="89"/>
      <c r="M28" s="44">
        <v>338340</v>
      </c>
      <c r="N28" s="89">
        <f t="shared" si="2"/>
        <v>0</v>
      </c>
    </row>
    <row r="29" spans="2:14" x14ac:dyDescent="0.3">
      <c r="F29" s="12">
        <f t="shared" si="5"/>
        <v>70</v>
      </c>
      <c r="G29" s="6">
        <v>0</v>
      </c>
      <c r="H29" s="13">
        <f t="shared" si="4"/>
        <v>0</v>
      </c>
      <c r="I29" s="13">
        <f t="shared" si="6"/>
        <v>0.71428571428571419</v>
      </c>
      <c r="L29" s="87">
        <v>7</v>
      </c>
      <c r="M29" s="44">
        <v>333356</v>
      </c>
      <c r="N29" s="87">
        <f t="shared" si="2"/>
        <v>0.5</v>
      </c>
    </row>
    <row r="30" spans="2:14" x14ac:dyDescent="0.3">
      <c r="F30" s="12">
        <f t="shared" si="5"/>
        <v>77</v>
      </c>
      <c r="G30" s="6">
        <v>0</v>
      </c>
      <c r="H30" s="13">
        <f t="shared" si="4"/>
        <v>0</v>
      </c>
      <c r="I30" s="13">
        <f t="shared" si="6"/>
        <v>0.71428571428571419</v>
      </c>
      <c r="L30" s="88"/>
      <c r="M30" s="44">
        <v>333379</v>
      </c>
      <c r="N30" s="88">
        <f t="shared" si="2"/>
        <v>0</v>
      </c>
    </row>
    <row r="31" spans="2:14" x14ac:dyDescent="0.3">
      <c r="F31" s="11">
        <f>MAX(F4:F10)</f>
        <v>84</v>
      </c>
      <c r="G31" s="6">
        <v>2</v>
      </c>
      <c r="H31" s="13">
        <f t="shared" si="4"/>
        <v>0.2857142857142857</v>
      </c>
      <c r="I31" s="13">
        <f t="shared" si="6"/>
        <v>0.99999999999999989</v>
      </c>
      <c r="L31" s="88"/>
      <c r="M31" s="50">
        <v>333426</v>
      </c>
      <c r="N31" s="88">
        <f t="shared" si="2"/>
        <v>0</v>
      </c>
    </row>
    <row r="32" spans="2:14" x14ac:dyDescent="0.3">
      <c r="L32" s="89"/>
      <c r="M32" s="44">
        <v>333478</v>
      </c>
      <c r="N32" s="89">
        <f t="shared" si="2"/>
        <v>0</v>
      </c>
    </row>
    <row r="33" spans="12:14" x14ac:dyDescent="0.3">
      <c r="L33" s="67">
        <v>8</v>
      </c>
      <c r="M33" s="50">
        <v>333358</v>
      </c>
      <c r="N33" s="8">
        <f t="shared" si="2"/>
        <v>0.5714285714285714</v>
      </c>
    </row>
    <row r="34" spans="12:14" x14ac:dyDescent="0.3">
      <c r="L34" s="87">
        <v>9</v>
      </c>
      <c r="M34" s="44">
        <v>333385</v>
      </c>
      <c r="N34" s="87">
        <f t="shared" si="2"/>
        <v>0.6428571428571429</v>
      </c>
    </row>
    <row r="35" spans="12:14" x14ac:dyDescent="0.3">
      <c r="L35" s="88"/>
      <c r="M35" s="44">
        <v>333675</v>
      </c>
      <c r="N35" s="88">
        <f t="shared" si="2"/>
        <v>0</v>
      </c>
    </row>
    <row r="36" spans="12:14" x14ac:dyDescent="0.3">
      <c r="L36" s="89"/>
      <c r="M36" s="44">
        <v>336416</v>
      </c>
      <c r="N36" s="89">
        <f t="shared" ref="N36:N53" si="7">L36/$L$54</f>
        <v>0</v>
      </c>
    </row>
    <row r="37" spans="12:14" x14ac:dyDescent="0.3">
      <c r="L37" s="87">
        <v>10</v>
      </c>
      <c r="M37" s="44">
        <v>333381</v>
      </c>
      <c r="N37" s="87">
        <f t="shared" si="7"/>
        <v>0.7142857142857143</v>
      </c>
    </row>
    <row r="38" spans="12:14" x14ac:dyDescent="0.3">
      <c r="L38" s="89"/>
      <c r="M38" s="44">
        <v>333594</v>
      </c>
      <c r="N38" s="89">
        <f t="shared" si="7"/>
        <v>0</v>
      </c>
    </row>
    <row r="39" spans="12:14" x14ac:dyDescent="0.3">
      <c r="L39" s="87">
        <v>11</v>
      </c>
      <c r="M39" s="44">
        <v>333377</v>
      </c>
      <c r="N39" s="87">
        <f t="shared" si="7"/>
        <v>0.7857142857142857</v>
      </c>
    </row>
    <row r="40" spans="12:14" x14ac:dyDescent="0.3">
      <c r="L40" s="88"/>
      <c r="M40" s="44">
        <v>333395</v>
      </c>
      <c r="N40" s="88">
        <f t="shared" si="7"/>
        <v>0</v>
      </c>
    </row>
    <row r="41" spans="12:14" x14ac:dyDescent="0.3">
      <c r="L41" s="89"/>
      <c r="M41" s="50">
        <v>336396</v>
      </c>
      <c r="N41" s="89">
        <f t="shared" si="7"/>
        <v>0</v>
      </c>
    </row>
    <row r="42" spans="12:14" x14ac:dyDescent="0.3">
      <c r="L42" s="87">
        <v>12</v>
      </c>
      <c r="M42" s="50">
        <v>333365</v>
      </c>
      <c r="N42" s="87">
        <f t="shared" si="7"/>
        <v>0.8571428571428571</v>
      </c>
    </row>
    <row r="43" spans="12:14" x14ac:dyDescent="0.3">
      <c r="L43" s="88"/>
      <c r="M43" s="50">
        <v>333368</v>
      </c>
      <c r="N43" s="88">
        <f t="shared" si="7"/>
        <v>0</v>
      </c>
    </row>
    <row r="44" spans="12:14" x14ac:dyDescent="0.3">
      <c r="L44" s="88"/>
      <c r="M44" s="44">
        <v>333370</v>
      </c>
      <c r="N44" s="88">
        <f t="shared" si="7"/>
        <v>0</v>
      </c>
    </row>
    <row r="45" spans="12:14" x14ac:dyDescent="0.3">
      <c r="L45" s="88"/>
      <c r="M45" s="44">
        <v>333372</v>
      </c>
      <c r="N45" s="88">
        <f t="shared" si="7"/>
        <v>0</v>
      </c>
    </row>
    <row r="46" spans="12:14" x14ac:dyDescent="0.3">
      <c r="L46" s="88"/>
      <c r="M46" s="44">
        <v>333390</v>
      </c>
      <c r="N46" s="88">
        <f t="shared" si="7"/>
        <v>0</v>
      </c>
    </row>
    <row r="47" spans="12:14" x14ac:dyDescent="0.3">
      <c r="L47" s="89"/>
      <c r="M47" s="44">
        <v>334381</v>
      </c>
      <c r="N47" s="89">
        <f t="shared" si="7"/>
        <v>0</v>
      </c>
    </row>
    <row r="48" spans="12:14" x14ac:dyDescent="0.3">
      <c r="L48" s="87">
        <v>13</v>
      </c>
      <c r="M48" s="44">
        <v>333635</v>
      </c>
      <c r="N48" s="87">
        <f t="shared" si="7"/>
        <v>0.9285714285714286</v>
      </c>
    </row>
    <row r="49" spans="12:14" x14ac:dyDescent="0.3">
      <c r="L49" s="88"/>
      <c r="M49" s="44">
        <v>336256</v>
      </c>
      <c r="N49" s="88">
        <f t="shared" si="7"/>
        <v>0</v>
      </c>
    </row>
    <row r="50" spans="12:14" x14ac:dyDescent="0.3">
      <c r="L50" s="88"/>
      <c r="M50" s="44">
        <v>338314</v>
      </c>
      <c r="N50" s="88">
        <f t="shared" si="7"/>
        <v>0</v>
      </c>
    </row>
    <row r="51" spans="12:14" x14ac:dyDescent="0.3">
      <c r="L51" s="89"/>
      <c r="M51" s="44">
        <v>342291</v>
      </c>
      <c r="N51" s="89">
        <f t="shared" si="7"/>
        <v>0</v>
      </c>
    </row>
    <row r="52" spans="12:14" x14ac:dyDescent="0.3">
      <c r="L52" s="87">
        <v>14</v>
      </c>
      <c r="M52" s="50">
        <v>333359</v>
      </c>
      <c r="N52" s="87">
        <f t="shared" si="7"/>
        <v>1</v>
      </c>
    </row>
    <row r="53" spans="12:14" x14ac:dyDescent="0.3">
      <c r="L53" s="89"/>
      <c r="M53" s="44">
        <v>333363</v>
      </c>
      <c r="N53" s="89">
        <f t="shared" si="7"/>
        <v>0</v>
      </c>
    </row>
    <row r="54" spans="12:14" x14ac:dyDescent="0.3">
      <c r="L54" s="60">
        <f>MAX(L4:L53)</f>
        <v>14</v>
      </c>
      <c r="M54" s="61">
        <f>COUNT(M4:M53)</f>
        <v>50</v>
      </c>
      <c r="N54" s="18"/>
    </row>
    <row r="55" spans="12:14" x14ac:dyDescent="0.3">
      <c r="L55" s="18"/>
      <c r="M55" s="20"/>
      <c r="N55" s="18"/>
    </row>
    <row r="56" spans="12:14" x14ac:dyDescent="0.3">
      <c r="L56" s="18"/>
      <c r="M56" s="20"/>
      <c r="N56" s="18"/>
    </row>
    <row r="57" spans="12:14" x14ac:dyDescent="0.3">
      <c r="L57" s="18"/>
      <c r="M57" s="20"/>
      <c r="N57" s="18"/>
    </row>
    <row r="58" spans="12:14" x14ac:dyDescent="0.3">
      <c r="L58" s="18"/>
      <c r="M58" s="20"/>
      <c r="N58" s="18"/>
    </row>
    <row r="59" spans="12:14" x14ac:dyDescent="0.3">
      <c r="L59" s="18"/>
      <c r="M59" s="20"/>
      <c r="N59" s="18"/>
    </row>
    <row r="60" spans="12:14" x14ac:dyDescent="0.3">
      <c r="L60" s="18"/>
      <c r="M60" s="20"/>
      <c r="N60" s="18"/>
    </row>
    <row r="61" spans="12:14" x14ac:dyDescent="0.3">
      <c r="L61" s="18"/>
      <c r="M61" s="20"/>
      <c r="N61" s="18"/>
    </row>
    <row r="62" spans="12:14" x14ac:dyDescent="0.3">
      <c r="L62" s="18"/>
      <c r="M62" s="20"/>
      <c r="N62" s="18"/>
    </row>
    <row r="63" spans="12:14" x14ac:dyDescent="0.3">
      <c r="L63" s="18"/>
      <c r="M63" s="20"/>
      <c r="N63" s="18"/>
    </row>
    <row r="64" spans="12:14" x14ac:dyDescent="0.3">
      <c r="L64" s="18"/>
      <c r="M64" s="20"/>
      <c r="N64" s="18"/>
    </row>
    <row r="65" spans="12:14" x14ac:dyDescent="0.3">
      <c r="L65" s="18"/>
      <c r="M65" s="20"/>
      <c r="N65" s="18"/>
    </row>
    <row r="66" spans="12:14" x14ac:dyDescent="0.3">
      <c r="L66" s="18"/>
      <c r="M66" s="20"/>
      <c r="N66" s="18"/>
    </row>
    <row r="67" spans="12:14" x14ac:dyDescent="0.3">
      <c r="L67" s="18"/>
      <c r="M67" s="20"/>
      <c r="N67" s="18"/>
    </row>
    <row r="68" spans="12:14" x14ac:dyDescent="0.3">
      <c r="L68" s="18"/>
      <c r="M68" s="20"/>
      <c r="N68" s="18"/>
    </row>
    <row r="69" spans="12:14" x14ac:dyDescent="0.3">
      <c r="L69" s="18"/>
      <c r="M69" s="20"/>
      <c r="N69" s="18"/>
    </row>
    <row r="70" spans="12:14" x14ac:dyDescent="0.3">
      <c r="L70" s="18"/>
      <c r="M70" s="20"/>
      <c r="N70" s="18"/>
    </row>
    <row r="71" spans="12:14" x14ac:dyDescent="0.3">
      <c r="L71" s="18"/>
      <c r="M71" s="20"/>
      <c r="N71" s="18"/>
    </row>
    <row r="72" spans="12:14" x14ac:dyDescent="0.3">
      <c r="L72" s="18"/>
      <c r="M72" s="20"/>
      <c r="N72" s="18"/>
    </row>
    <row r="73" spans="12:14" x14ac:dyDescent="0.3">
      <c r="L73" s="18"/>
      <c r="M73" s="20"/>
      <c r="N73" s="18"/>
    </row>
    <row r="74" spans="12:14" x14ac:dyDescent="0.3">
      <c r="L74" s="18"/>
      <c r="M74" s="20"/>
      <c r="N74" s="18"/>
    </row>
    <row r="75" spans="12:14" x14ac:dyDescent="0.3">
      <c r="L75" s="18"/>
      <c r="M75" s="20"/>
      <c r="N75" s="18"/>
    </row>
    <row r="76" spans="12:14" x14ac:dyDescent="0.3">
      <c r="L76" s="18"/>
      <c r="M76" s="20"/>
      <c r="N76" s="18"/>
    </row>
    <row r="77" spans="12:14" x14ac:dyDescent="0.3">
      <c r="L77" s="18"/>
      <c r="M77" s="20"/>
      <c r="N77" s="18"/>
    </row>
    <row r="78" spans="12:14" x14ac:dyDescent="0.3">
      <c r="L78" s="18"/>
      <c r="M78" s="20"/>
      <c r="N78" s="18"/>
    </row>
    <row r="79" spans="12:14" x14ac:dyDescent="0.3">
      <c r="L79" s="18"/>
      <c r="M79" s="20"/>
      <c r="N79" s="18"/>
    </row>
    <row r="80" spans="12:14" x14ac:dyDescent="0.3">
      <c r="L80" s="18"/>
      <c r="M80" s="20"/>
      <c r="N80" s="18"/>
    </row>
    <row r="81" spans="12:14" x14ac:dyDescent="0.3">
      <c r="L81" s="18"/>
      <c r="M81" s="20"/>
      <c r="N81" s="18"/>
    </row>
    <row r="82" spans="12:14" x14ac:dyDescent="0.3">
      <c r="L82" s="18"/>
      <c r="M82" s="20"/>
      <c r="N82" s="18"/>
    </row>
    <row r="83" spans="12:14" x14ac:dyDescent="0.3">
      <c r="L83" s="18"/>
      <c r="M83" s="20"/>
      <c r="N83" s="18"/>
    </row>
    <row r="84" spans="12:14" x14ac:dyDescent="0.3">
      <c r="L84" s="18"/>
      <c r="M84" s="20"/>
      <c r="N84" s="18"/>
    </row>
    <row r="85" spans="12:14" x14ac:dyDescent="0.3">
      <c r="L85" s="18"/>
      <c r="M85" s="20"/>
      <c r="N85" s="18"/>
    </row>
    <row r="86" spans="12:14" x14ac:dyDescent="0.3">
      <c r="L86" s="18"/>
      <c r="M86" s="20"/>
      <c r="N86" s="18"/>
    </row>
    <row r="87" spans="12:14" x14ac:dyDescent="0.3">
      <c r="L87" s="18"/>
      <c r="M87" s="20"/>
      <c r="N87" s="18"/>
    </row>
    <row r="88" spans="12:14" x14ac:dyDescent="0.3">
      <c r="L88" s="18"/>
      <c r="M88" s="20"/>
      <c r="N88" s="18"/>
    </row>
    <row r="89" spans="12:14" x14ac:dyDescent="0.3">
      <c r="L89" s="18"/>
      <c r="M89" s="20"/>
      <c r="N89" s="18"/>
    </row>
    <row r="90" spans="12:14" x14ac:dyDescent="0.3">
      <c r="L90" s="18"/>
      <c r="M90" s="20"/>
      <c r="N90" s="18"/>
    </row>
    <row r="91" spans="12:14" x14ac:dyDescent="0.3">
      <c r="L91" s="18"/>
      <c r="M91" s="20"/>
      <c r="N91" s="18"/>
    </row>
    <row r="92" spans="12:14" x14ac:dyDescent="0.3">
      <c r="L92" s="18"/>
      <c r="M92" s="20"/>
      <c r="N92" s="18"/>
    </row>
    <row r="93" spans="12:14" x14ac:dyDescent="0.3">
      <c r="L93" s="18"/>
      <c r="M93" s="20"/>
      <c r="N93" s="18"/>
    </row>
    <row r="94" spans="12:14" x14ac:dyDescent="0.3">
      <c r="L94" s="18"/>
      <c r="M94" s="20"/>
      <c r="N94" s="18"/>
    </row>
    <row r="95" spans="12:14" x14ac:dyDescent="0.3">
      <c r="L95" s="18"/>
      <c r="M95" s="20"/>
      <c r="N95" s="18"/>
    </row>
    <row r="96" spans="12:14" x14ac:dyDescent="0.3">
      <c r="L96" s="18"/>
      <c r="M96" s="20"/>
      <c r="N96" s="18"/>
    </row>
    <row r="97" spans="12:14" x14ac:dyDescent="0.3">
      <c r="L97" s="18"/>
      <c r="M97" s="20"/>
      <c r="N97" s="18"/>
    </row>
    <row r="98" spans="12:14" x14ac:dyDescent="0.3">
      <c r="L98" s="18"/>
      <c r="M98" s="20"/>
      <c r="N98" s="18"/>
    </row>
    <row r="99" spans="12:14" x14ac:dyDescent="0.3">
      <c r="L99" s="18"/>
      <c r="M99" s="20"/>
      <c r="N99" s="18"/>
    </row>
    <row r="100" spans="12:14" x14ac:dyDescent="0.3">
      <c r="L100" s="18"/>
      <c r="M100" s="20"/>
      <c r="N100" s="18"/>
    </row>
    <row r="101" spans="12:14" x14ac:dyDescent="0.3">
      <c r="L101" s="18"/>
      <c r="M101" s="20"/>
      <c r="N101" s="18"/>
    </row>
    <row r="102" spans="12:14" x14ac:dyDescent="0.3">
      <c r="L102" s="18"/>
      <c r="M102" s="20"/>
      <c r="N102" s="18"/>
    </row>
    <row r="103" spans="12:14" x14ac:dyDescent="0.3">
      <c r="L103" s="18"/>
      <c r="M103" s="20"/>
      <c r="N103" s="18"/>
    </row>
    <row r="104" spans="12:14" x14ac:dyDescent="0.3">
      <c r="L104" s="18"/>
      <c r="M104" s="20"/>
      <c r="N104" s="18"/>
    </row>
    <row r="105" spans="12:14" x14ac:dyDescent="0.3">
      <c r="L105" s="18"/>
      <c r="M105" s="20"/>
      <c r="N105" s="18"/>
    </row>
    <row r="106" spans="12:14" x14ac:dyDescent="0.3">
      <c r="L106" s="18"/>
      <c r="M106" s="20"/>
      <c r="N106" s="18"/>
    </row>
    <row r="107" spans="12:14" x14ac:dyDescent="0.3">
      <c r="L107" s="18"/>
      <c r="M107" s="20"/>
      <c r="N107" s="18"/>
    </row>
    <row r="108" spans="12:14" x14ac:dyDescent="0.3">
      <c r="L108" s="18"/>
      <c r="M108" s="20"/>
      <c r="N108" s="18"/>
    </row>
    <row r="109" spans="12:14" x14ac:dyDescent="0.3">
      <c r="L109" s="18"/>
      <c r="M109" s="20"/>
      <c r="N109" s="18"/>
    </row>
    <row r="110" spans="12:14" x14ac:dyDescent="0.3">
      <c r="L110" s="18"/>
      <c r="M110" s="20"/>
      <c r="N110" s="18"/>
    </row>
    <row r="111" spans="12:14" x14ac:dyDescent="0.3">
      <c r="L111" s="18"/>
      <c r="M111" s="20"/>
      <c r="N111" s="18"/>
    </row>
    <row r="112" spans="12:14" x14ac:dyDescent="0.3">
      <c r="L112" s="18"/>
      <c r="M112" s="20"/>
      <c r="N112" s="18"/>
    </row>
    <row r="113" spans="12:14" x14ac:dyDescent="0.3">
      <c r="L113" s="18"/>
      <c r="M113" s="20"/>
      <c r="N113" s="18"/>
    </row>
    <row r="114" spans="12:14" x14ac:dyDescent="0.3">
      <c r="L114" s="18"/>
      <c r="M114" s="20"/>
      <c r="N114" s="18"/>
    </row>
    <row r="115" spans="12:14" x14ac:dyDescent="0.3">
      <c r="L115" s="18"/>
      <c r="M115" s="20"/>
      <c r="N115" s="18"/>
    </row>
    <row r="116" spans="12:14" x14ac:dyDescent="0.3">
      <c r="L116" s="18"/>
      <c r="M116" s="20"/>
      <c r="N116" s="18"/>
    </row>
    <row r="117" spans="12:14" x14ac:dyDescent="0.3">
      <c r="L117" s="18"/>
      <c r="M117" s="20"/>
      <c r="N117" s="18"/>
    </row>
    <row r="118" spans="12:14" x14ac:dyDescent="0.3">
      <c r="L118" s="18"/>
      <c r="M118" s="20"/>
      <c r="N118" s="18"/>
    </row>
    <row r="119" spans="12:14" x14ac:dyDescent="0.3">
      <c r="L119" s="18"/>
      <c r="M119" s="20"/>
      <c r="N119" s="18"/>
    </row>
    <row r="120" spans="12:14" x14ac:dyDescent="0.3">
      <c r="L120" s="18"/>
      <c r="M120" s="20"/>
      <c r="N120" s="18"/>
    </row>
    <row r="121" spans="12:14" x14ac:dyDescent="0.3">
      <c r="L121" s="18"/>
      <c r="M121" s="20"/>
      <c r="N121" s="18"/>
    </row>
    <row r="122" spans="12:14" x14ac:dyDescent="0.3">
      <c r="L122" s="18"/>
      <c r="M122" s="20"/>
      <c r="N122" s="18"/>
    </row>
    <row r="123" spans="12:14" x14ac:dyDescent="0.3">
      <c r="L123" s="18"/>
      <c r="M123" s="20"/>
      <c r="N123" s="18"/>
    </row>
    <row r="124" spans="12:14" x14ac:dyDescent="0.3">
      <c r="L124" s="18"/>
      <c r="M124" s="20"/>
      <c r="N124" s="18"/>
    </row>
    <row r="125" spans="12:14" x14ac:dyDescent="0.3">
      <c r="L125" s="18"/>
      <c r="M125" s="20"/>
      <c r="N125" s="18"/>
    </row>
    <row r="126" spans="12:14" x14ac:dyDescent="0.3">
      <c r="L126" s="18"/>
      <c r="M126" s="20"/>
      <c r="N126" s="18"/>
    </row>
    <row r="127" spans="12:14" x14ac:dyDescent="0.3">
      <c r="L127" s="18"/>
      <c r="M127" s="20"/>
      <c r="N127" s="18"/>
    </row>
    <row r="128" spans="12:14" x14ac:dyDescent="0.3">
      <c r="L128" s="18"/>
      <c r="M128" s="20"/>
      <c r="N128" s="18"/>
    </row>
    <row r="129" spans="12:14" x14ac:dyDescent="0.3">
      <c r="L129" s="18"/>
      <c r="M129" s="20"/>
      <c r="N129" s="18"/>
    </row>
    <row r="130" spans="12:14" x14ac:dyDescent="0.3">
      <c r="L130" s="18"/>
      <c r="M130" s="20"/>
      <c r="N130" s="18"/>
    </row>
    <row r="131" spans="12:14" x14ac:dyDescent="0.3">
      <c r="L131" s="18"/>
      <c r="M131" s="51"/>
      <c r="N131" s="18"/>
    </row>
    <row r="132" spans="12:14" x14ac:dyDescent="0.3">
      <c r="L132" s="18"/>
      <c r="M132" s="20"/>
      <c r="N132" s="18"/>
    </row>
    <row r="133" spans="12:14" x14ac:dyDescent="0.3">
      <c r="L133" s="18"/>
      <c r="M133" s="20"/>
      <c r="N133" s="18"/>
    </row>
    <row r="134" spans="12:14" x14ac:dyDescent="0.3">
      <c r="L134" s="18"/>
      <c r="M134" s="20"/>
      <c r="N134" s="18"/>
    </row>
    <row r="135" spans="12:14" x14ac:dyDescent="0.3">
      <c r="L135" s="18"/>
      <c r="M135" s="20"/>
      <c r="N135" s="18"/>
    </row>
    <row r="136" spans="12:14" x14ac:dyDescent="0.3">
      <c r="L136" s="18"/>
      <c r="M136" s="20"/>
      <c r="N136" s="18"/>
    </row>
    <row r="137" spans="12:14" x14ac:dyDescent="0.3">
      <c r="L137" s="18"/>
      <c r="M137" s="20"/>
      <c r="N137" s="18"/>
    </row>
    <row r="138" spans="12:14" x14ac:dyDescent="0.3">
      <c r="L138" s="18"/>
      <c r="M138" s="52"/>
      <c r="N138" s="18"/>
    </row>
    <row r="139" spans="12:14" x14ac:dyDescent="0.3">
      <c r="L139" s="18"/>
      <c r="M139" s="20"/>
      <c r="N139" s="18"/>
    </row>
    <row r="140" spans="12:14" x14ac:dyDescent="0.3">
      <c r="L140" s="18"/>
      <c r="M140" s="20"/>
      <c r="N140" s="18"/>
    </row>
    <row r="141" spans="12:14" x14ac:dyDescent="0.3">
      <c r="L141" s="18"/>
      <c r="M141" s="20"/>
      <c r="N141" s="18"/>
    </row>
    <row r="142" spans="12:14" x14ac:dyDescent="0.3">
      <c r="L142" s="18"/>
      <c r="M142" s="20"/>
      <c r="N142" s="18"/>
    </row>
    <row r="143" spans="12:14" x14ac:dyDescent="0.3">
      <c r="L143" s="18"/>
      <c r="M143" s="20"/>
      <c r="N143" s="18"/>
    </row>
    <row r="144" spans="12:14" x14ac:dyDescent="0.3">
      <c r="L144" s="18"/>
      <c r="M144" s="20"/>
      <c r="N144" s="18"/>
    </row>
    <row r="145" spans="12:14" x14ac:dyDescent="0.3">
      <c r="L145" s="18"/>
      <c r="M145" s="20"/>
      <c r="N145" s="18"/>
    </row>
    <row r="146" spans="12:14" x14ac:dyDescent="0.3">
      <c r="L146" s="18"/>
      <c r="M146" s="20"/>
      <c r="N146" s="18"/>
    </row>
    <row r="147" spans="12:14" x14ac:dyDescent="0.3">
      <c r="L147" s="18"/>
      <c r="M147" s="20"/>
      <c r="N147" s="18"/>
    </row>
    <row r="148" spans="12:14" x14ac:dyDescent="0.3">
      <c r="L148" s="18"/>
      <c r="M148" s="20"/>
      <c r="N148" s="18"/>
    </row>
    <row r="149" spans="12:14" x14ac:dyDescent="0.3">
      <c r="L149" s="18"/>
      <c r="M149" s="20"/>
      <c r="N149" s="18"/>
    </row>
    <row r="150" spans="12:14" x14ac:dyDescent="0.3">
      <c r="L150" s="18"/>
      <c r="M150" s="20"/>
      <c r="N150" s="18"/>
    </row>
    <row r="151" spans="12:14" x14ac:dyDescent="0.3">
      <c r="L151" s="18"/>
      <c r="M151" s="20"/>
      <c r="N151" s="18"/>
    </row>
    <row r="152" spans="12:14" x14ac:dyDescent="0.3">
      <c r="L152" s="18"/>
      <c r="M152" s="20"/>
      <c r="N152" s="18"/>
    </row>
    <row r="153" spans="12:14" x14ac:dyDescent="0.3">
      <c r="L153" s="18"/>
      <c r="M153" s="20"/>
      <c r="N153" s="18"/>
    </row>
    <row r="154" spans="12:14" x14ac:dyDescent="0.3">
      <c r="L154" s="18"/>
      <c r="M154" s="20"/>
      <c r="N154" s="18"/>
    </row>
    <row r="155" spans="12:14" x14ac:dyDescent="0.3">
      <c r="L155" s="18"/>
      <c r="M155" s="20"/>
      <c r="N155" s="18"/>
    </row>
    <row r="156" spans="12:14" x14ac:dyDescent="0.3">
      <c r="L156" s="18"/>
      <c r="M156" s="20"/>
      <c r="N156" s="18"/>
    </row>
    <row r="157" spans="12:14" x14ac:dyDescent="0.3">
      <c r="L157" s="18"/>
      <c r="M157" s="20"/>
      <c r="N157" s="18"/>
    </row>
    <row r="158" spans="12:14" x14ac:dyDescent="0.3">
      <c r="L158" s="18"/>
      <c r="M158" s="20"/>
      <c r="N158" s="18"/>
    </row>
    <row r="159" spans="12:14" x14ac:dyDescent="0.3">
      <c r="L159" s="18"/>
      <c r="M159" s="20"/>
      <c r="N159" s="18"/>
    </row>
    <row r="160" spans="12:14" x14ac:dyDescent="0.3">
      <c r="L160" s="18"/>
      <c r="M160" s="20"/>
      <c r="N160" s="18"/>
    </row>
    <row r="161" spans="12:14" x14ac:dyDescent="0.3">
      <c r="L161" s="18"/>
      <c r="M161" s="20"/>
      <c r="N161" s="18"/>
    </row>
    <row r="162" spans="12:14" x14ac:dyDescent="0.3">
      <c r="L162" s="18"/>
      <c r="M162" s="20"/>
      <c r="N162" s="18"/>
    </row>
    <row r="163" spans="12:14" x14ac:dyDescent="0.3">
      <c r="L163" s="18"/>
      <c r="M163" s="20"/>
      <c r="N163" s="18"/>
    </row>
    <row r="164" spans="12:14" x14ac:dyDescent="0.3">
      <c r="L164" s="18"/>
      <c r="M164" s="20"/>
      <c r="N164" s="18"/>
    </row>
    <row r="165" spans="12:14" x14ac:dyDescent="0.3">
      <c r="L165" s="18"/>
      <c r="M165" s="20"/>
      <c r="N165" s="18"/>
    </row>
    <row r="166" spans="12:14" x14ac:dyDescent="0.3">
      <c r="L166" s="18"/>
      <c r="M166" s="20"/>
      <c r="N166" s="18"/>
    </row>
    <row r="167" spans="12:14" x14ac:dyDescent="0.3">
      <c r="L167" s="18"/>
      <c r="M167" s="20"/>
      <c r="N167" s="18"/>
    </row>
    <row r="168" spans="12:14" x14ac:dyDescent="0.3">
      <c r="L168" s="18"/>
      <c r="M168" s="20"/>
      <c r="N168" s="18"/>
    </row>
    <row r="169" spans="12:14" x14ac:dyDescent="0.3">
      <c r="L169" s="18"/>
      <c r="M169" s="20"/>
      <c r="N169" s="18"/>
    </row>
    <row r="170" spans="12:14" x14ac:dyDescent="0.3">
      <c r="L170" s="18"/>
      <c r="M170" s="20"/>
      <c r="N170" s="18"/>
    </row>
    <row r="171" spans="12:14" x14ac:dyDescent="0.3">
      <c r="L171" s="18"/>
      <c r="M171" s="20"/>
      <c r="N171" s="18"/>
    </row>
    <row r="172" spans="12:14" x14ac:dyDescent="0.3">
      <c r="L172" s="18"/>
      <c r="M172" s="20"/>
      <c r="N172" s="18"/>
    </row>
    <row r="173" spans="12:14" x14ac:dyDescent="0.3">
      <c r="L173" s="18"/>
      <c r="M173" s="20"/>
      <c r="N173" s="18"/>
    </row>
    <row r="174" spans="12:14" x14ac:dyDescent="0.3">
      <c r="L174" s="18"/>
      <c r="M174" s="20"/>
      <c r="N174" s="18"/>
    </row>
    <row r="175" spans="12:14" x14ac:dyDescent="0.3">
      <c r="L175" s="18"/>
      <c r="M175" s="20"/>
      <c r="N175" s="18"/>
    </row>
    <row r="176" spans="12:14" x14ac:dyDescent="0.3">
      <c r="L176" s="18"/>
      <c r="M176" s="20"/>
      <c r="N176" s="18"/>
    </row>
    <row r="177" spans="12:14" x14ac:dyDescent="0.3">
      <c r="L177" s="18"/>
      <c r="M177" s="20"/>
      <c r="N177" s="18"/>
    </row>
    <row r="178" spans="12:14" x14ac:dyDescent="0.3">
      <c r="L178" s="18"/>
      <c r="M178" s="20"/>
      <c r="N178" s="18"/>
    </row>
    <row r="179" spans="12:14" x14ac:dyDescent="0.3">
      <c r="L179" s="18"/>
      <c r="M179" s="20"/>
      <c r="N179" s="18"/>
    </row>
    <row r="180" spans="12:14" x14ac:dyDescent="0.3">
      <c r="L180" s="18"/>
      <c r="M180" s="20"/>
      <c r="N180" s="18"/>
    </row>
    <row r="181" spans="12:14" x14ac:dyDescent="0.3">
      <c r="L181" s="18"/>
      <c r="M181" s="20"/>
      <c r="N181" s="18"/>
    </row>
    <row r="182" spans="12:14" x14ac:dyDescent="0.3">
      <c r="L182" s="18"/>
      <c r="M182" s="20"/>
      <c r="N182" s="18"/>
    </row>
    <row r="183" spans="12:14" x14ac:dyDescent="0.3">
      <c r="L183" s="18"/>
      <c r="M183" s="20"/>
      <c r="N183" s="18"/>
    </row>
    <row r="184" spans="12:14" x14ac:dyDescent="0.3">
      <c r="L184" s="18"/>
      <c r="M184" s="20"/>
      <c r="N184" s="18"/>
    </row>
    <row r="185" spans="12:14" x14ac:dyDescent="0.3">
      <c r="L185" s="18"/>
      <c r="M185" s="20"/>
      <c r="N185" s="18"/>
    </row>
    <row r="186" spans="12:14" x14ac:dyDescent="0.3">
      <c r="L186" s="18"/>
      <c r="M186" s="20"/>
      <c r="N186" s="18"/>
    </row>
    <row r="187" spans="12:14" x14ac:dyDescent="0.3">
      <c r="L187" s="18"/>
      <c r="M187" s="20"/>
      <c r="N187" s="18"/>
    </row>
    <row r="188" spans="12:14" x14ac:dyDescent="0.3">
      <c r="L188" s="18"/>
      <c r="M188" s="20"/>
      <c r="N188" s="18"/>
    </row>
    <row r="189" spans="12:14" x14ac:dyDescent="0.3">
      <c r="L189" s="18"/>
      <c r="M189" s="20"/>
      <c r="N189" s="18"/>
    </row>
    <row r="190" spans="12:14" x14ac:dyDescent="0.3">
      <c r="L190" s="18"/>
      <c r="M190" s="20"/>
      <c r="N190" s="18"/>
    </row>
    <row r="191" spans="12:14" x14ac:dyDescent="0.3">
      <c r="L191" s="18"/>
      <c r="M191" s="20"/>
      <c r="N191" s="18"/>
    </row>
    <row r="192" spans="12:14" x14ac:dyDescent="0.3">
      <c r="L192" s="18"/>
      <c r="M192" s="20"/>
      <c r="N192" s="18"/>
    </row>
    <row r="193" spans="12:14" x14ac:dyDescent="0.3">
      <c r="L193" s="18"/>
      <c r="M193" s="20"/>
      <c r="N193" s="18"/>
    </row>
    <row r="194" spans="12:14" x14ac:dyDescent="0.3">
      <c r="L194" s="18"/>
      <c r="M194" s="20"/>
      <c r="N194" s="18"/>
    </row>
    <row r="195" spans="12:14" x14ac:dyDescent="0.3">
      <c r="L195" s="18"/>
      <c r="M195" s="20"/>
      <c r="N195" s="18"/>
    </row>
    <row r="196" spans="12:14" x14ac:dyDescent="0.3">
      <c r="L196" s="18"/>
      <c r="M196" s="20"/>
      <c r="N196" s="18"/>
    </row>
    <row r="197" spans="12:14" x14ac:dyDescent="0.3">
      <c r="L197" s="18"/>
      <c r="M197" s="20"/>
      <c r="N197" s="18"/>
    </row>
    <row r="198" spans="12:14" x14ac:dyDescent="0.3">
      <c r="L198" s="18"/>
      <c r="M198" s="20"/>
      <c r="N198" s="18"/>
    </row>
    <row r="199" spans="12:14" x14ac:dyDescent="0.3">
      <c r="L199" s="18"/>
      <c r="M199" s="20"/>
      <c r="N199" s="18"/>
    </row>
    <row r="200" spans="12:14" x14ac:dyDescent="0.3">
      <c r="L200" s="18"/>
      <c r="M200" s="20"/>
      <c r="N200" s="18"/>
    </row>
    <row r="201" spans="12:14" x14ac:dyDescent="0.3">
      <c r="L201" s="18"/>
      <c r="M201" s="20"/>
      <c r="N201" s="18"/>
    </row>
    <row r="202" spans="12:14" x14ac:dyDescent="0.3">
      <c r="L202" s="18"/>
      <c r="M202" s="20"/>
      <c r="N202" s="18"/>
    </row>
    <row r="203" spans="12:14" x14ac:dyDescent="0.3">
      <c r="L203" s="18"/>
      <c r="M203" s="20"/>
      <c r="N203" s="18"/>
    </row>
    <row r="204" spans="12:14" x14ac:dyDescent="0.3">
      <c r="L204" s="18"/>
      <c r="M204" s="20"/>
      <c r="N204" s="18"/>
    </row>
    <row r="205" spans="12:14" x14ac:dyDescent="0.3">
      <c r="L205" s="18"/>
      <c r="M205" s="20"/>
      <c r="N205" s="18"/>
    </row>
    <row r="206" spans="12:14" x14ac:dyDescent="0.3">
      <c r="L206" s="18"/>
      <c r="M206" s="20"/>
      <c r="N206" s="18"/>
    </row>
    <row r="207" spans="12:14" x14ac:dyDescent="0.3">
      <c r="L207" s="18"/>
      <c r="M207" s="20"/>
      <c r="N207" s="18"/>
    </row>
    <row r="208" spans="12:14" x14ac:dyDescent="0.3">
      <c r="L208" s="18"/>
      <c r="M208" s="20"/>
      <c r="N208" s="18"/>
    </row>
    <row r="209" spans="12:14" x14ac:dyDescent="0.3">
      <c r="L209" s="18"/>
      <c r="M209" s="20"/>
      <c r="N209" s="18"/>
    </row>
    <row r="210" spans="12:14" x14ac:dyDescent="0.3">
      <c r="L210" s="18"/>
      <c r="M210" s="20"/>
      <c r="N210" s="18"/>
    </row>
    <row r="211" spans="12:14" x14ac:dyDescent="0.3">
      <c r="L211" s="18"/>
      <c r="M211" s="20"/>
      <c r="N211" s="18"/>
    </row>
    <row r="212" spans="12:14" x14ac:dyDescent="0.3">
      <c r="L212" s="18"/>
      <c r="M212" s="20"/>
      <c r="N212" s="18"/>
    </row>
    <row r="213" spans="12:14" x14ac:dyDescent="0.3">
      <c r="L213" s="18"/>
      <c r="M213" s="20"/>
      <c r="N213" s="18"/>
    </row>
    <row r="214" spans="12:14" x14ac:dyDescent="0.3">
      <c r="L214" s="18"/>
      <c r="M214" s="20"/>
      <c r="N214" s="18"/>
    </row>
    <row r="215" spans="12:14" x14ac:dyDescent="0.3">
      <c r="L215" s="18"/>
      <c r="M215" s="20"/>
      <c r="N215" s="18"/>
    </row>
    <row r="216" spans="12:14" x14ac:dyDescent="0.3">
      <c r="L216" s="18"/>
      <c r="M216" s="20"/>
      <c r="N216" s="18"/>
    </row>
    <row r="217" spans="12:14" x14ac:dyDescent="0.3">
      <c r="L217" s="18"/>
      <c r="M217" s="20"/>
      <c r="N217" s="18"/>
    </row>
    <row r="218" spans="12:14" x14ac:dyDescent="0.3">
      <c r="L218" s="18"/>
      <c r="M218" s="20"/>
      <c r="N218" s="18"/>
    </row>
    <row r="219" spans="12:14" x14ac:dyDescent="0.3">
      <c r="L219" s="18"/>
      <c r="M219" s="20"/>
      <c r="N219" s="18"/>
    </row>
    <row r="220" spans="12:14" x14ac:dyDescent="0.3">
      <c r="L220" s="18"/>
      <c r="M220" s="20"/>
      <c r="N220" s="18"/>
    </row>
    <row r="221" spans="12:14" x14ac:dyDescent="0.3">
      <c r="L221" s="18"/>
      <c r="M221" s="20"/>
      <c r="N221" s="18"/>
    </row>
    <row r="222" spans="12:14" x14ac:dyDescent="0.3">
      <c r="L222" s="18"/>
      <c r="M222" s="20"/>
      <c r="N222" s="18"/>
    </row>
    <row r="223" spans="12:14" x14ac:dyDescent="0.3">
      <c r="L223" s="18"/>
      <c r="M223" s="20"/>
      <c r="N223" s="18"/>
    </row>
    <row r="224" spans="12:14" x14ac:dyDescent="0.3">
      <c r="L224" s="18"/>
      <c r="M224" s="20"/>
      <c r="N224" s="18"/>
    </row>
    <row r="225" spans="12:14" x14ac:dyDescent="0.3">
      <c r="L225" s="18"/>
      <c r="M225" s="20"/>
      <c r="N225" s="18"/>
    </row>
    <row r="226" spans="12:14" x14ac:dyDescent="0.3">
      <c r="L226" s="18"/>
      <c r="M226" s="20"/>
      <c r="N226" s="18"/>
    </row>
    <row r="227" spans="12:14" x14ac:dyDescent="0.3">
      <c r="L227" s="18"/>
      <c r="M227" s="20"/>
      <c r="N227" s="18"/>
    </row>
    <row r="228" spans="12:14" x14ac:dyDescent="0.3">
      <c r="L228" s="18"/>
      <c r="M228" s="20"/>
      <c r="N228" s="18"/>
    </row>
    <row r="229" spans="12:14" x14ac:dyDescent="0.3">
      <c r="L229" s="18"/>
      <c r="M229" s="20"/>
      <c r="N229" s="18"/>
    </row>
    <row r="230" spans="12:14" x14ac:dyDescent="0.3">
      <c r="L230" s="18"/>
      <c r="M230" s="52"/>
      <c r="N230" s="18"/>
    </row>
    <row r="231" spans="12:14" x14ac:dyDescent="0.3">
      <c r="L231" s="18"/>
      <c r="M231" s="20"/>
      <c r="N231" s="18"/>
    </row>
    <row r="232" spans="12:14" x14ac:dyDescent="0.3">
      <c r="L232" s="18"/>
      <c r="M232" s="20"/>
      <c r="N232" s="18"/>
    </row>
    <row r="233" spans="12:14" x14ac:dyDescent="0.3">
      <c r="L233" s="18"/>
      <c r="M233" s="20"/>
      <c r="N233" s="18"/>
    </row>
    <row r="234" spans="12:14" x14ac:dyDescent="0.3">
      <c r="L234" s="18"/>
      <c r="M234" s="20"/>
      <c r="N234" s="18"/>
    </row>
    <row r="235" spans="12:14" x14ac:dyDescent="0.3">
      <c r="L235" s="18"/>
      <c r="M235" s="20"/>
      <c r="N235" s="18"/>
    </row>
    <row r="236" spans="12:14" x14ac:dyDescent="0.3">
      <c r="L236" s="18"/>
      <c r="M236" s="20"/>
      <c r="N236" s="18"/>
    </row>
    <row r="237" spans="12:14" x14ac:dyDescent="0.3">
      <c r="L237" s="18"/>
      <c r="M237" s="20"/>
      <c r="N237" s="18"/>
    </row>
    <row r="238" spans="12:14" x14ac:dyDescent="0.3">
      <c r="L238" s="18"/>
      <c r="M238" s="20"/>
      <c r="N238" s="18"/>
    </row>
    <row r="239" spans="12:14" x14ac:dyDescent="0.3">
      <c r="L239" s="18"/>
      <c r="M239" s="20"/>
      <c r="N239" s="18"/>
    </row>
    <row r="240" spans="12:14" x14ac:dyDescent="0.3">
      <c r="L240" s="18"/>
      <c r="M240" s="20"/>
      <c r="N240" s="18"/>
    </row>
    <row r="241" spans="12:14" x14ac:dyDescent="0.3">
      <c r="L241" s="18"/>
      <c r="M241" s="20"/>
      <c r="N241" s="18"/>
    </row>
    <row r="242" spans="12:14" x14ac:dyDescent="0.3">
      <c r="L242" s="18"/>
      <c r="M242" s="20"/>
      <c r="N242" s="18"/>
    </row>
    <row r="243" spans="12:14" x14ac:dyDescent="0.3">
      <c r="L243" s="18"/>
      <c r="M243" s="20"/>
      <c r="N243" s="18"/>
    </row>
    <row r="244" spans="12:14" x14ac:dyDescent="0.3">
      <c r="L244" s="18"/>
      <c r="M244" s="20"/>
      <c r="N244" s="18"/>
    </row>
    <row r="245" spans="12:14" x14ac:dyDescent="0.3">
      <c r="L245" s="18"/>
      <c r="M245" s="20"/>
      <c r="N245" s="18"/>
    </row>
    <row r="246" spans="12:14" x14ac:dyDescent="0.3">
      <c r="L246" s="18"/>
      <c r="M246" s="20"/>
      <c r="N246" s="18"/>
    </row>
    <row r="247" spans="12:14" x14ac:dyDescent="0.3">
      <c r="L247" s="18"/>
      <c r="M247" s="20"/>
      <c r="N247" s="18"/>
    </row>
    <row r="248" spans="12:14" x14ac:dyDescent="0.3">
      <c r="L248" s="18"/>
      <c r="M248" s="20"/>
      <c r="N248" s="18"/>
    </row>
    <row r="249" spans="12:14" x14ac:dyDescent="0.3">
      <c r="L249" s="18"/>
      <c r="M249" s="20"/>
      <c r="N249" s="18"/>
    </row>
    <row r="250" spans="12:14" x14ac:dyDescent="0.3">
      <c r="L250" s="18"/>
      <c r="M250" s="20"/>
      <c r="N250" s="18"/>
    </row>
    <row r="251" spans="12:14" x14ac:dyDescent="0.3">
      <c r="L251" s="18"/>
      <c r="M251" s="20"/>
      <c r="N251" s="18"/>
    </row>
    <row r="252" spans="12:14" x14ac:dyDescent="0.3">
      <c r="L252" s="18"/>
      <c r="M252" s="20"/>
      <c r="N252" s="18"/>
    </row>
    <row r="253" spans="12:14" x14ac:dyDescent="0.3">
      <c r="L253" s="18"/>
      <c r="M253" s="20"/>
      <c r="N253" s="18"/>
    </row>
    <row r="254" spans="12:14" x14ac:dyDescent="0.3">
      <c r="L254" s="18"/>
      <c r="M254" s="20"/>
      <c r="N254" s="18"/>
    </row>
    <row r="255" spans="12:14" x14ac:dyDescent="0.3">
      <c r="L255" s="18"/>
      <c r="M255" s="20"/>
      <c r="N255" s="18"/>
    </row>
    <row r="256" spans="12:14" x14ac:dyDescent="0.3">
      <c r="L256" s="18"/>
      <c r="M256" s="20"/>
      <c r="N256" s="18"/>
    </row>
    <row r="257" spans="12:14" x14ac:dyDescent="0.3">
      <c r="L257" s="18"/>
      <c r="M257" s="20"/>
      <c r="N257" s="18"/>
    </row>
    <row r="258" spans="12:14" x14ac:dyDescent="0.3">
      <c r="L258" s="18"/>
      <c r="M258" s="20"/>
      <c r="N258" s="18"/>
    </row>
    <row r="259" spans="12:14" x14ac:dyDescent="0.3">
      <c r="L259" s="18"/>
      <c r="M259" s="20"/>
      <c r="N259" s="18"/>
    </row>
    <row r="260" spans="12:14" x14ac:dyDescent="0.3">
      <c r="L260" s="18"/>
      <c r="M260" s="20"/>
      <c r="N260" s="18"/>
    </row>
    <row r="261" spans="12:14" x14ac:dyDescent="0.3">
      <c r="L261" s="18"/>
      <c r="M261" s="20"/>
      <c r="N261" s="18"/>
    </row>
    <row r="262" spans="12:14" x14ac:dyDescent="0.3">
      <c r="L262" s="18"/>
      <c r="M262" s="20"/>
      <c r="N262" s="18"/>
    </row>
    <row r="263" spans="12:14" x14ac:dyDescent="0.3">
      <c r="L263" s="18"/>
      <c r="M263" s="20"/>
      <c r="N263" s="18"/>
    </row>
    <row r="264" spans="12:14" x14ac:dyDescent="0.3">
      <c r="L264" s="18"/>
      <c r="M264" s="20"/>
      <c r="N264" s="18"/>
    </row>
    <row r="265" spans="12:14" x14ac:dyDescent="0.3">
      <c r="L265" s="18"/>
      <c r="M265" s="20"/>
      <c r="N265" s="18"/>
    </row>
    <row r="266" spans="12:14" x14ac:dyDescent="0.3">
      <c r="L266" s="18"/>
      <c r="M266" s="20"/>
      <c r="N266" s="18"/>
    </row>
    <row r="267" spans="12:14" x14ac:dyDescent="0.3">
      <c r="L267" s="18"/>
      <c r="M267" s="20"/>
      <c r="N267" s="18"/>
    </row>
    <row r="268" spans="12:14" x14ac:dyDescent="0.3">
      <c r="L268" s="18"/>
      <c r="M268" s="20"/>
      <c r="N268" s="18"/>
    </row>
    <row r="269" spans="12:14" x14ac:dyDescent="0.3">
      <c r="L269" s="18"/>
      <c r="M269" s="20"/>
      <c r="N269" s="18"/>
    </row>
    <row r="270" spans="12:14" x14ac:dyDescent="0.3">
      <c r="L270" s="18"/>
      <c r="M270" s="20"/>
      <c r="N270" s="18"/>
    </row>
    <row r="271" spans="12:14" x14ac:dyDescent="0.3">
      <c r="L271" s="18"/>
      <c r="M271" s="20"/>
      <c r="N271" s="18"/>
    </row>
    <row r="272" spans="12:14" x14ac:dyDescent="0.3">
      <c r="L272" s="18"/>
      <c r="M272" s="20"/>
      <c r="N272" s="18"/>
    </row>
    <row r="273" spans="12:14" x14ac:dyDescent="0.3">
      <c r="L273" s="18"/>
      <c r="M273" s="20"/>
      <c r="N273" s="18"/>
    </row>
    <row r="274" spans="12:14" x14ac:dyDescent="0.3">
      <c r="L274" s="18"/>
      <c r="M274" s="20"/>
      <c r="N274" s="18"/>
    </row>
    <row r="275" spans="12:14" x14ac:dyDescent="0.3">
      <c r="L275" s="18"/>
      <c r="M275" s="20"/>
      <c r="N275" s="18"/>
    </row>
    <row r="276" spans="12:14" x14ac:dyDescent="0.3">
      <c r="L276" s="18"/>
      <c r="M276" s="20"/>
      <c r="N276" s="18"/>
    </row>
    <row r="277" spans="12:14" x14ac:dyDescent="0.3">
      <c r="L277" s="18"/>
      <c r="M277" s="20"/>
      <c r="N277" s="18"/>
    </row>
    <row r="278" spans="12:14" x14ac:dyDescent="0.3">
      <c r="L278" s="18"/>
      <c r="M278" s="20"/>
      <c r="N278" s="18"/>
    </row>
    <row r="279" spans="12:14" x14ac:dyDescent="0.3">
      <c r="L279" s="18"/>
      <c r="M279" s="20"/>
      <c r="N279" s="18"/>
    </row>
    <row r="280" spans="12:14" x14ac:dyDescent="0.3">
      <c r="L280" s="18"/>
      <c r="M280" s="20"/>
      <c r="N280" s="18"/>
    </row>
    <row r="281" spans="12:14" x14ac:dyDescent="0.3">
      <c r="L281" s="18"/>
      <c r="M281" s="20"/>
      <c r="N281" s="18"/>
    </row>
    <row r="282" spans="12:14" x14ac:dyDescent="0.3">
      <c r="L282" s="18"/>
      <c r="M282" s="20"/>
      <c r="N282" s="18"/>
    </row>
    <row r="283" spans="12:14" x14ac:dyDescent="0.3">
      <c r="L283" s="18"/>
      <c r="M283" s="20"/>
      <c r="N283" s="18"/>
    </row>
    <row r="284" spans="12:14" x14ac:dyDescent="0.3">
      <c r="L284" s="18"/>
      <c r="M284" s="20"/>
      <c r="N284" s="18"/>
    </row>
    <row r="285" spans="12:14" x14ac:dyDescent="0.3">
      <c r="L285" s="18"/>
      <c r="M285" s="20"/>
      <c r="N285" s="18"/>
    </row>
    <row r="286" spans="12:14" x14ac:dyDescent="0.3">
      <c r="L286" s="18"/>
      <c r="M286" s="20"/>
      <c r="N286" s="18"/>
    </row>
    <row r="287" spans="12:14" x14ac:dyDescent="0.3">
      <c r="L287" s="18"/>
      <c r="M287" s="20"/>
      <c r="N287" s="18"/>
    </row>
    <row r="288" spans="12:14" x14ac:dyDescent="0.3">
      <c r="L288" s="18"/>
      <c r="M288" s="20"/>
      <c r="N288" s="18"/>
    </row>
    <row r="289" spans="12:14" x14ac:dyDescent="0.3">
      <c r="L289" s="18"/>
      <c r="M289" s="20"/>
      <c r="N289" s="18"/>
    </row>
    <row r="290" spans="12:14" x14ac:dyDescent="0.3">
      <c r="L290" s="18"/>
      <c r="M290" s="20"/>
      <c r="N290" s="18"/>
    </row>
    <row r="291" spans="12:14" x14ac:dyDescent="0.3">
      <c r="L291" s="18"/>
      <c r="M291" s="20"/>
      <c r="N291" s="18"/>
    </row>
    <row r="292" spans="12:14" x14ac:dyDescent="0.3">
      <c r="L292" s="18"/>
      <c r="M292" s="20"/>
      <c r="N292" s="18"/>
    </row>
    <row r="293" spans="12:14" x14ac:dyDescent="0.3">
      <c r="L293" s="18"/>
      <c r="M293" s="20"/>
      <c r="N293" s="18"/>
    </row>
    <row r="294" spans="12:14" x14ac:dyDescent="0.3">
      <c r="L294" s="18"/>
      <c r="M294" s="20"/>
      <c r="N294" s="18"/>
    </row>
    <row r="295" spans="12:14" x14ac:dyDescent="0.3">
      <c r="L295" s="18"/>
      <c r="M295" s="20"/>
      <c r="N295" s="18"/>
    </row>
    <row r="296" spans="12:14" x14ac:dyDescent="0.3">
      <c r="L296" s="18"/>
      <c r="M296" s="20"/>
      <c r="N296" s="18"/>
    </row>
    <row r="297" spans="12:14" x14ac:dyDescent="0.3">
      <c r="L297" s="18"/>
      <c r="M297" s="20"/>
      <c r="N297" s="18"/>
    </row>
    <row r="298" spans="12:14" x14ac:dyDescent="0.3">
      <c r="L298" s="18"/>
      <c r="M298" s="20"/>
      <c r="N298" s="18"/>
    </row>
    <row r="299" spans="12:14" x14ac:dyDescent="0.3">
      <c r="L299" s="18"/>
      <c r="M299" s="20"/>
      <c r="N299" s="18"/>
    </row>
    <row r="300" spans="12:14" x14ac:dyDescent="0.3">
      <c r="L300" s="18"/>
      <c r="M300" s="20"/>
      <c r="N300" s="18"/>
    </row>
    <row r="301" spans="12:14" x14ac:dyDescent="0.3">
      <c r="L301" s="18"/>
      <c r="M301" s="20"/>
      <c r="N301" s="18"/>
    </row>
    <row r="302" spans="12:14" x14ac:dyDescent="0.3">
      <c r="L302" s="18"/>
      <c r="M302" s="20"/>
      <c r="N302" s="18"/>
    </row>
    <row r="303" spans="12:14" x14ac:dyDescent="0.3">
      <c r="L303" s="18"/>
      <c r="M303" s="20"/>
      <c r="N303" s="18"/>
    </row>
    <row r="304" spans="12:14" x14ac:dyDescent="0.3">
      <c r="L304" s="18"/>
      <c r="M304" s="20"/>
      <c r="N304" s="18"/>
    </row>
    <row r="305" spans="12:14" x14ac:dyDescent="0.3">
      <c r="L305" s="18"/>
      <c r="M305" s="20"/>
      <c r="N305" s="18"/>
    </row>
    <row r="306" spans="12:14" x14ac:dyDescent="0.3">
      <c r="L306" s="18"/>
      <c r="M306" s="20"/>
      <c r="N306" s="18"/>
    </row>
    <row r="307" spans="12:14" x14ac:dyDescent="0.3">
      <c r="L307" s="18"/>
      <c r="M307" s="20"/>
      <c r="N307" s="18"/>
    </row>
    <row r="308" spans="12:14" x14ac:dyDescent="0.3">
      <c r="L308" s="18"/>
      <c r="M308" s="20"/>
      <c r="N308" s="18"/>
    </row>
    <row r="309" spans="12:14" x14ac:dyDescent="0.3">
      <c r="L309" s="18"/>
      <c r="M309" s="20"/>
      <c r="N309" s="18"/>
    </row>
    <row r="310" spans="12:14" x14ac:dyDescent="0.3">
      <c r="L310" s="18"/>
      <c r="M310" s="20"/>
      <c r="N310" s="18"/>
    </row>
    <row r="311" spans="12:14" x14ac:dyDescent="0.3">
      <c r="L311" s="18"/>
      <c r="M311" s="20"/>
      <c r="N311" s="18"/>
    </row>
    <row r="312" spans="12:14" x14ac:dyDescent="0.3">
      <c r="L312" s="18"/>
      <c r="M312" s="20"/>
      <c r="N312" s="18"/>
    </row>
    <row r="313" spans="12:14" x14ac:dyDescent="0.3">
      <c r="L313" s="18"/>
      <c r="M313" s="20"/>
      <c r="N313" s="18"/>
    </row>
    <row r="314" spans="12:14" x14ac:dyDescent="0.3">
      <c r="L314" s="18"/>
      <c r="M314" s="20"/>
      <c r="N314" s="18"/>
    </row>
    <row r="315" spans="12:14" x14ac:dyDescent="0.3">
      <c r="L315" s="18"/>
      <c r="M315" s="20"/>
      <c r="N315" s="18"/>
    </row>
    <row r="316" spans="12:14" x14ac:dyDescent="0.3">
      <c r="L316" s="18"/>
      <c r="M316" s="20"/>
      <c r="N316" s="18"/>
    </row>
    <row r="317" spans="12:14" x14ac:dyDescent="0.3">
      <c r="L317" s="18"/>
      <c r="M317" s="20"/>
      <c r="N317" s="18"/>
    </row>
    <row r="318" spans="12:14" x14ac:dyDescent="0.3">
      <c r="L318" s="18"/>
      <c r="M318" s="20"/>
      <c r="N318" s="18"/>
    </row>
    <row r="319" spans="12:14" x14ac:dyDescent="0.3">
      <c r="L319" s="18"/>
      <c r="M319" s="20"/>
      <c r="N319" s="18"/>
    </row>
    <row r="320" spans="12:14" x14ac:dyDescent="0.3">
      <c r="L320" s="20"/>
      <c r="M320" s="20"/>
      <c r="N320" s="20"/>
    </row>
  </sheetData>
  <mergeCells count="26">
    <mergeCell ref="L4:L9"/>
    <mergeCell ref="L10:L13"/>
    <mergeCell ref="L14:L15"/>
    <mergeCell ref="L16:L18"/>
    <mergeCell ref="L19:L23"/>
    <mergeCell ref="L48:L51"/>
    <mergeCell ref="L52:L53"/>
    <mergeCell ref="N4:N9"/>
    <mergeCell ref="N10:N13"/>
    <mergeCell ref="N14:N15"/>
    <mergeCell ref="N16:N18"/>
    <mergeCell ref="N19:N23"/>
    <mergeCell ref="N24:N28"/>
    <mergeCell ref="N29:N32"/>
    <mergeCell ref="N34:N36"/>
    <mergeCell ref="L24:L28"/>
    <mergeCell ref="L29:L32"/>
    <mergeCell ref="L34:L36"/>
    <mergeCell ref="L37:L38"/>
    <mergeCell ref="L39:L41"/>
    <mergeCell ref="L42:L47"/>
    <mergeCell ref="N37:N38"/>
    <mergeCell ref="N39:N41"/>
    <mergeCell ref="N42:N47"/>
    <mergeCell ref="N48:N51"/>
    <mergeCell ref="N52:N5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219" workbookViewId="0">
      <selection activeCell="Q7" sqref="Q7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6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6"/>
      <c r="C4" s="67">
        <v>0.3893888121253094</v>
      </c>
      <c r="D4" s="67">
        <v>9</v>
      </c>
      <c r="E4" s="67">
        <v>10</v>
      </c>
      <c r="F4" s="8">
        <f>1/$M$229</f>
        <v>4.5454545454545456E-2</v>
      </c>
      <c r="G4" s="9">
        <f t="shared" ref="G4:G10" si="0">E4/F4</f>
        <v>220</v>
      </c>
      <c r="H4" s="67">
        <f t="shared" ref="H4:H10" si="1">(G4-$D$13)^2</f>
        <v>9.8775510204081378</v>
      </c>
      <c r="I4" s="2"/>
      <c r="M4" s="87">
        <v>1</v>
      </c>
      <c r="N4" s="44">
        <v>383080</v>
      </c>
      <c r="O4" s="87">
        <f t="shared" ref="O4:O67" si="2">M4/$M$229</f>
        <v>4.5454545454545456E-2</v>
      </c>
    </row>
    <row r="5" spans="2:15" x14ac:dyDescent="0.3">
      <c r="B5" s="66"/>
      <c r="C5" s="67">
        <v>0.6567005949536846</v>
      </c>
      <c r="D5" s="67">
        <v>15</v>
      </c>
      <c r="E5" s="67">
        <v>11</v>
      </c>
      <c r="F5" s="8">
        <f t="shared" ref="F5:F10" si="3">1/$M$229</f>
        <v>4.5454545454545456E-2</v>
      </c>
      <c r="G5" s="9">
        <f t="shared" si="0"/>
        <v>242</v>
      </c>
      <c r="H5" s="67">
        <f t="shared" si="1"/>
        <v>632.1632653061223</v>
      </c>
      <c r="I5" s="2"/>
      <c r="M5" s="88"/>
      <c r="N5" s="44">
        <v>384085</v>
      </c>
      <c r="O5" s="88">
        <f t="shared" si="2"/>
        <v>0</v>
      </c>
    </row>
    <row r="6" spans="2:15" x14ac:dyDescent="0.3">
      <c r="B6" s="66"/>
      <c r="C6" s="67">
        <v>0.90857240515865967</v>
      </c>
      <c r="D6" s="67">
        <v>20</v>
      </c>
      <c r="E6" s="67">
        <v>8</v>
      </c>
      <c r="F6" s="8">
        <f t="shared" si="3"/>
        <v>4.5454545454545456E-2</v>
      </c>
      <c r="G6" s="9">
        <f t="shared" si="0"/>
        <v>176</v>
      </c>
      <c r="H6" s="67">
        <f t="shared" si="1"/>
        <v>1669.30612244898</v>
      </c>
      <c r="I6" s="3"/>
      <c r="M6" s="88"/>
      <c r="N6" s="44">
        <v>385972</v>
      </c>
      <c r="O6" s="88">
        <f t="shared" si="2"/>
        <v>0</v>
      </c>
    </row>
    <row r="7" spans="2:15" x14ac:dyDescent="0.3">
      <c r="B7" s="66"/>
      <c r="C7" s="67">
        <v>0.73357302323656715</v>
      </c>
      <c r="D7" s="67">
        <v>17</v>
      </c>
      <c r="E7" s="67">
        <v>8</v>
      </c>
      <c r="F7" s="8">
        <f t="shared" si="3"/>
        <v>4.5454545454545456E-2</v>
      </c>
      <c r="G7" s="9">
        <f t="shared" si="0"/>
        <v>176</v>
      </c>
      <c r="H7" s="67">
        <f t="shared" si="1"/>
        <v>1669.30612244898</v>
      </c>
      <c r="I7" s="3"/>
      <c r="M7" s="88"/>
      <c r="N7" s="44">
        <v>387320</v>
      </c>
      <c r="O7" s="88">
        <f t="shared" si="2"/>
        <v>0</v>
      </c>
    </row>
    <row r="8" spans="2:15" x14ac:dyDescent="0.3">
      <c r="B8" s="66"/>
      <c r="C8" s="67">
        <v>0.89621585968545159</v>
      </c>
      <c r="D8" s="67">
        <v>20</v>
      </c>
      <c r="E8" s="67">
        <v>8</v>
      </c>
      <c r="F8" s="8">
        <f t="shared" si="3"/>
        <v>4.5454545454545456E-2</v>
      </c>
      <c r="G8" s="9">
        <f t="shared" si="0"/>
        <v>176</v>
      </c>
      <c r="H8" s="67">
        <f t="shared" si="1"/>
        <v>1669.30612244898</v>
      </c>
      <c r="I8" s="3"/>
      <c r="M8" s="88"/>
      <c r="N8" s="44">
        <v>388236</v>
      </c>
      <c r="O8" s="88">
        <f t="shared" si="2"/>
        <v>0</v>
      </c>
    </row>
    <row r="9" spans="2:15" x14ac:dyDescent="0.3">
      <c r="B9" s="66"/>
      <c r="C9" s="67">
        <v>3.440325578242176E-2</v>
      </c>
      <c r="D9" s="67">
        <v>1</v>
      </c>
      <c r="E9" s="67">
        <v>11</v>
      </c>
      <c r="F9" s="8">
        <f t="shared" si="3"/>
        <v>4.5454545454545456E-2</v>
      </c>
      <c r="G9" s="9">
        <f t="shared" si="0"/>
        <v>242</v>
      </c>
      <c r="H9" s="67">
        <f t="shared" si="1"/>
        <v>632.1632653061223</v>
      </c>
      <c r="I9" s="2"/>
      <c r="K9" s="2"/>
      <c r="L9" s="2"/>
      <c r="M9" s="88"/>
      <c r="N9" s="44">
        <v>393048</v>
      </c>
      <c r="O9" s="88">
        <f t="shared" si="2"/>
        <v>0</v>
      </c>
    </row>
    <row r="10" spans="2:15" x14ac:dyDescent="0.3">
      <c r="B10" s="66"/>
      <c r="C10" s="67">
        <v>7.5923182187592864E-2</v>
      </c>
      <c r="D10" s="67">
        <v>2</v>
      </c>
      <c r="E10" s="67">
        <v>13</v>
      </c>
      <c r="F10" s="8">
        <f t="shared" si="3"/>
        <v>4.5454545454545456E-2</v>
      </c>
      <c r="G10" s="9">
        <f t="shared" si="0"/>
        <v>286</v>
      </c>
      <c r="H10" s="67">
        <f t="shared" si="1"/>
        <v>4780.7346938775509</v>
      </c>
      <c r="I10" s="2"/>
      <c r="M10" s="88"/>
      <c r="N10" s="44">
        <v>393993</v>
      </c>
      <c r="O10" s="88">
        <f t="shared" si="2"/>
        <v>0</v>
      </c>
    </row>
    <row r="11" spans="2:15" x14ac:dyDescent="0.3">
      <c r="B11" s="66"/>
      <c r="C11" s="66"/>
      <c r="D11" s="17"/>
      <c r="E11" s="17">
        <f>SUM(E4:E10)</f>
        <v>69</v>
      </c>
      <c r="F11" s="18"/>
      <c r="G11" s="19"/>
      <c r="H11" s="17"/>
      <c r="I11" s="2"/>
      <c r="M11" s="88"/>
      <c r="N11" s="44">
        <v>394039</v>
      </c>
      <c r="O11" s="88">
        <f t="shared" si="2"/>
        <v>0</v>
      </c>
    </row>
    <row r="12" spans="2:15" x14ac:dyDescent="0.3">
      <c r="B12" s="66"/>
      <c r="C12" s="66"/>
      <c r="D12" s="17"/>
      <c r="E12" s="17"/>
      <c r="F12" s="18"/>
      <c r="G12" s="19"/>
      <c r="H12" s="17"/>
      <c r="I12" s="2"/>
      <c r="M12" s="88"/>
      <c r="N12" s="44">
        <v>394040</v>
      </c>
      <c r="O12" s="88">
        <f t="shared" si="2"/>
        <v>0</v>
      </c>
    </row>
    <row r="13" spans="2:15" ht="43.2" x14ac:dyDescent="0.3">
      <c r="B13" s="66"/>
      <c r="C13" s="16" t="s">
        <v>51</v>
      </c>
      <c r="D13" s="11">
        <f>AVERAGE(G4:G10)</f>
        <v>216.85714285714286</v>
      </c>
      <c r="E13" s="20"/>
      <c r="G13" s="19"/>
      <c r="H13" s="17"/>
      <c r="I13" s="2"/>
      <c r="M13" s="88"/>
      <c r="N13" s="50">
        <v>394902</v>
      </c>
      <c r="O13" s="88">
        <f t="shared" si="2"/>
        <v>0</v>
      </c>
    </row>
    <row r="14" spans="2:15" ht="43.2" x14ac:dyDescent="0.3">
      <c r="B14" s="66"/>
      <c r="C14" s="16" t="s">
        <v>7</v>
      </c>
      <c r="D14" s="12">
        <f>COUNT(G4:G10)</f>
        <v>7</v>
      </c>
      <c r="E14" s="20"/>
      <c r="G14" s="19"/>
      <c r="H14" s="17"/>
      <c r="I14" s="2"/>
      <c r="M14" s="89"/>
      <c r="N14" s="44">
        <v>395575</v>
      </c>
      <c r="O14" s="89">
        <f t="shared" si="2"/>
        <v>0</v>
      </c>
    </row>
    <row r="15" spans="2:15" x14ac:dyDescent="0.3">
      <c r="B15" s="66"/>
      <c r="C15" s="16" t="s">
        <v>2</v>
      </c>
      <c r="D15" s="12">
        <f>SQRT((SUM(H4:H10))/(COUNT(D4:D10)*(COUNT(D4:D10)-1)))</f>
        <v>16.229644498392986</v>
      </c>
      <c r="I15" s="2"/>
      <c r="M15" s="87">
        <v>2</v>
      </c>
      <c r="N15" s="44">
        <v>387832</v>
      </c>
      <c r="O15" s="87">
        <f t="shared" si="2"/>
        <v>9.0909090909090912E-2</v>
      </c>
    </row>
    <row r="16" spans="2:15" x14ac:dyDescent="0.3">
      <c r="B16" s="66"/>
      <c r="C16" s="16" t="s">
        <v>1</v>
      </c>
      <c r="D16" s="12">
        <f>MEDIAN(G4:G10)</f>
        <v>220</v>
      </c>
      <c r="I16" s="2"/>
      <c r="M16" s="88"/>
      <c r="N16" s="44">
        <v>387845</v>
      </c>
      <c r="O16" s="88">
        <f t="shared" si="2"/>
        <v>0</v>
      </c>
    </row>
    <row r="17" spans="2:15" x14ac:dyDescent="0.3">
      <c r="B17" s="66"/>
      <c r="C17" s="16" t="s">
        <v>3</v>
      </c>
      <c r="D17" s="12">
        <f>_xlfn.MODE.SNGL(G4:G10)</f>
        <v>176</v>
      </c>
      <c r="I17" s="2"/>
      <c r="M17" s="88"/>
      <c r="N17" s="44">
        <v>389025</v>
      </c>
      <c r="O17" s="88">
        <f t="shared" si="2"/>
        <v>0</v>
      </c>
    </row>
    <row r="18" spans="2:15" x14ac:dyDescent="0.3">
      <c r="B18" s="66"/>
      <c r="C18" s="66"/>
      <c r="I18" s="2"/>
      <c r="M18" s="88"/>
      <c r="N18" s="44">
        <v>390964</v>
      </c>
      <c r="O18" s="88">
        <f t="shared" si="2"/>
        <v>0</v>
      </c>
    </row>
    <row r="19" spans="2:15" x14ac:dyDescent="0.3">
      <c r="B19" s="66"/>
      <c r="C19" s="66"/>
      <c r="M19" s="88"/>
      <c r="N19" s="50">
        <v>391913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392492</v>
      </c>
      <c r="O20" s="88">
        <f t="shared" si="2"/>
        <v>0</v>
      </c>
    </row>
    <row r="21" spans="2:15" x14ac:dyDescent="0.3">
      <c r="G21" s="12">
        <f>MIN(G4:G10)</f>
        <v>176</v>
      </c>
      <c r="H21" s="6">
        <f t="array" ref="H21:H31">FREQUENCY(G4:G10,G21:G31)</f>
        <v>3</v>
      </c>
      <c r="I21" s="13">
        <f t="shared" ref="I21:I31" si="4">H21/COUNT($G$4:$G$10)</f>
        <v>0.42857142857142855</v>
      </c>
      <c r="J21" s="13">
        <f>I21</f>
        <v>0.42857142857142855</v>
      </c>
      <c r="M21" s="88"/>
      <c r="N21" s="44">
        <v>393423</v>
      </c>
      <c r="O21" s="88">
        <f t="shared" si="2"/>
        <v>0</v>
      </c>
    </row>
    <row r="22" spans="2:15" x14ac:dyDescent="0.3">
      <c r="G22" s="12">
        <f t="shared" ref="G22:G30" si="5">G21+($G$31-$G$21)/10</f>
        <v>187</v>
      </c>
      <c r="H22" s="6">
        <v>0</v>
      </c>
      <c r="I22" s="13">
        <f t="shared" si="4"/>
        <v>0</v>
      </c>
      <c r="J22" s="13">
        <f>J21+I22</f>
        <v>0.42857142857142855</v>
      </c>
      <c r="M22" s="88"/>
      <c r="N22" s="44">
        <v>393540</v>
      </c>
      <c r="O22" s="88">
        <f t="shared" si="2"/>
        <v>0</v>
      </c>
    </row>
    <row r="23" spans="2:15" x14ac:dyDescent="0.3">
      <c r="G23" s="12">
        <f t="shared" si="5"/>
        <v>198</v>
      </c>
      <c r="H23" s="6">
        <v>0</v>
      </c>
      <c r="I23" s="13">
        <f t="shared" si="4"/>
        <v>0</v>
      </c>
      <c r="J23" s="13">
        <f t="shared" ref="J23:J31" si="6">J22+I23</f>
        <v>0.42857142857142855</v>
      </c>
      <c r="M23" s="88"/>
      <c r="N23" s="44">
        <v>394014</v>
      </c>
      <c r="O23" s="88">
        <f t="shared" si="2"/>
        <v>0</v>
      </c>
    </row>
    <row r="24" spans="2:15" x14ac:dyDescent="0.3">
      <c r="G24" s="12">
        <f t="shared" si="5"/>
        <v>209</v>
      </c>
      <c r="H24" s="6">
        <v>0</v>
      </c>
      <c r="I24" s="13">
        <f t="shared" si="4"/>
        <v>0</v>
      </c>
      <c r="J24" s="13">
        <f t="shared" si="6"/>
        <v>0.42857142857142855</v>
      </c>
      <c r="M24" s="88"/>
      <c r="N24" s="44">
        <v>394037</v>
      </c>
      <c r="O24" s="88">
        <f t="shared" si="2"/>
        <v>0</v>
      </c>
    </row>
    <row r="25" spans="2:15" x14ac:dyDescent="0.3">
      <c r="G25" s="12">
        <f t="shared" si="5"/>
        <v>220</v>
      </c>
      <c r="H25" s="6">
        <v>1</v>
      </c>
      <c r="I25" s="13">
        <f t="shared" si="4"/>
        <v>0.14285714285714285</v>
      </c>
      <c r="J25" s="13">
        <f t="shared" si="6"/>
        <v>0.5714285714285714</v>
      </c>
      <c r="M25" s="88"/>
      <c r="N25" s="44">
        <v>394381</v>
      </c>
      <c r="O25" s="88">
        <f t="shared" si="2"/>
        <v>0</v>
      </c>
    </row>
    <row r="26" spans="2:15" x14ac:dyDescent="0.3">
      <c r="G26" s="12">
        <f t="shared" si="5"/>
        <v>231</v>
      </c>
      <c r="H26" s="6">
        <v>0</v>
      </c>
      <c r="I26" s="13">
        <f t="shared" si="4"/>
        <v>0</v>
      </c>
      <c r="J26" s="13">
        <f t="shared" si="6"/>
        <v>0.5714285714285714</v>
      </c>
      <c r="M26" s="88"/>
      <c r="N26" s="44">
        <v>396768</v>
      </c>
      <c r="O26" s="88">
        <f t="shared" si="2"/>
        <v>0</v>
      </c>
    </row>
    <row r="27" spans="2:15" x14ac:dyDescent="0.3">
      <c r="G27" s="12">
        <f t="shared" si="5"/>
        <v>242</v>
      </c>
      <c r="H27" s="6">
        <v>2</v>
      </c>
      <c r="I27" s="13">
        <f t="shared" si="4"/>
        <v>0.2857142857142857</v>
      </c>
      <c r="J27" s="13">
        <f t="shared" si="6"/>
        <v>0.8571428571428571</v>
      </c>
      <c r="M27" s="89"/>
      <c r="N27" s="44">
        <v>398281</v>
      </c>
      <c r="O27" s="89">
        <f t="shared" si="2"/>
        <v>0</v>
      </c>
    </row>
    <row r="28" spans="2:15" x14ac:dyDescent="0.3">
      <c r="G28" s="12">
        <f t="shared" si="5"/>
        <v>253</v>
      </c>
      <c r="H28" s="6">
        <v>0</v>
      </c>
      <c r="I28" s="13">
        <f t="shared" si="4"/>
        <v>0</v>
      </c>
      <c r="J28" s="13">
        <f t="shared" si="6"/>
        <v>0.8571428571428571</v>
      </c>
      <c r="M28" s="87">
        <v>3</v>
      </c>
      <c r="N28" s="44">
        <v>384445</v>
      </c>
      <c r="O28" s="87">
        <f t="shared" si="2"/>
        <v>0.13636363636363635</v>
      </c>
    </row>
    <row r="29" spans="2:15" x14ac:dyDescent="0.3">
      <c r="G29" s="12">
        <f t="shared" si="5"/>
        <v>264</v>
      </c>
      <c r="H29" s="6">
        <v>0</v>
      </c>
      <c r="I29" s="13">
        <f t="shared" si="4"/>
        <v>0</v>
      </c>
      <c r="J29" s="13">
        <f t="shared" si="6"/>
        <v>0.8571428571428571</v>
      </c>
      <c r="M29" s="88"/>
      <c r="N29" s="44">
        <v>384843</v>
      </c>
      <c r="O29" s="88">
        <f t="shared" si="2"/>
        <v>0</v>
      </c>
    </row>
    <row r="30" spans="2:15" x14ac:dyDescent="0.3">
      <c r="G30" s="12">
        <f t="shared" si="5"/>
        <v>275</v>
      </c>
      <c r="H30" s="6">
        <v>0</v>
      </c>
      <c r="I30" s="13">
        <f t="shared" si="4"/>
        <v>0</v>
      </c>
      <c r="J30" s="13">
        <f t="shared" si="6"/>
        <v>0.8571428571428571</v>
      </c>
      <c r="M30" s="88"/>
      <c r="N30" s="44">
        <v>385773</v>
      </c>
      <c r="O30" s="88">
        <f t="shared" si="2"/>
        <v>0</v>
      </c>
    </row>
    <row r="31" spans="2:15" x14ac:dyDescent="0.3">
      <c r="G31" s="11">
        <f>MAX(G4:G10)</f>
        <v>286</v>
      </c>
      <c r="H31" s="6">
        <v>1</v>
      </c>
      <c r="I31" s="13">
        <f t="shared" si="4"/>
        <v>0.14285714285714285</v>
      </c>
      <c r="J31" s="13">
        <f t="shared" si="6"/>
        <v>1</v>
      </c>
      <c r="M31" s="88"/>
      <c r="N31" s="44">
        <v>390020</v>
      </c>
      <c r="O31" s="88">
        <f t="shared" si="2"/>
        <v>0</v>
      </c>
    </row>
    <row r="32" spans="2:15" x14ac:dyDescent="0.3">
      <c r="M32" s="88"/>
      <c r="N32" s="44">
        <v>390891</v>
      </c>
      <c r="O32" s="88">
        <f t="shared" si="2"/>
        <v>0</v>
      </c>
    </row>
    <row r="33" spans="13:15" x14ac:dyDescent="0.3">
      <c r="M33" s="88"/>
      <c r="N33" s="44">
        <v>394921</v>
      </c>
      <c r="O33" s="88">
        <f t="shared" si="2"/>
        <v>0</v>
      </c>
    </row>
    <row r="34" spans="13:15" x14ac:dyDescent="0.3">
      <c r="M34" s="89"/>
      <c r="N34" s="44">
        <v>398105</v>
      </c>
      <c r="O34" s="89">
        <f t="shared" si="2"/>
        <v>0</v>
      </c>
    </row>
    <row r="35" spans="13:15" x14ac:dyDescent="0.3">
      <c r="M35" s="87">
        <v>4</v>
      </c>
      <c r="N35" s="44">
        <v>385129</v>
      </c>
      <c r="O35" s="87">
        <f t="shared" si="2"/>
        <v>0.18181818181818182</v>
      </c>
    </row>
    <row r="36" spans="13:15" x14ac:dyDescent="0.3">
      <c r="M36" s="88"/>
      <c r="N36" s="44">
        <v>388703</v>
      </c>
      <c r="O36" s="88">
        <f t="shared" si="2"/>
        <v>0</v>
      </c>
    </row>
    <row r="37" spans="13:15" x14ac:dyDescent="0.3">
      <c r="M37" s="88"/>
      <c r="N37" s="44">
        <v>390010</v>
      </c>
      <c r="O37" s="88">
        <f t="shared" si="2"/>
        <v>0</v>
      </c>
    </row>
    <row r="38" spans="13:15" x14ac:dyDescent="0.3">
      <c r="M38" s="88"/>
      <c r="N38" s="44">
        <v>395013</v>
      </c>
      <c r="O38" s="88">
        <f t="shared" si="2"/>
        <v>0</v>
      </c>
    </row>
    <row r="39" spans="13:15" x14ac:dyDescent="0.3">
      <c r="M39" s="88"/>
      <c r="N39" s="44">
        <v>396763</v>
      </c>
      <c r="O39" s="88">
        <f t="shared" si="2"/>
        <v>0</v>
      </c>
    </row>
    <row r="40" spans="13:15" x14ac:dyDescent="0.3">
      <c r="M40" s="89"/>
      <c r="N40" s="44">
        <v>396998</v>
      </c>
      <c r="O40" s="89">
        <f t="shared" si="2"/>
        <v>0</v>
      </c>
    </row>
    <row r="41" spans="13:15" x14ac:dyDescent="0.3">
      <c r="M41" s="87">
        <v>5</v>
      </c>
      <c r="N41" s="44">
        <v>384901</v>
      </c>
      <c r="O41" s="87">
        <f t="shared" si="2"/>
        <v>0.22727272727272727</v>
      </c>
    </row>
    <row r="42" spans="13:15" x14ac:dyDescent="0.3">
      <c r="M42" s="88"/>
      <c r="N42" s="44">
        <v>387862</v>
      </c>
      <c r="O42" s="88">
        <f t="shared" si="2"/>
        <v>0</v>
      </c>
    </row>
    <row r="43" spans="13:15" x14ac:dyDescent="0.3">
      <c r="M43" s="88"/>
      <c r="N43" s="44">
        <v>389218</v>
      </c>
      <c r="O43" s="88">
        <f t="shared" si="2"/>
        <v>0</v>
      </c>
    </row>
    <row r="44" spans="13:15" x14ac:dyDescent="0.3">
      <c r="M44" s="88"/>
      <c r="N44" s="44">
        <v>393023</v>
      </c>
      <c r="O44" s="88">
        <f t="shared" si="2"/>
        <v>0</v>
      </c>
    </row>
    <row r="45" spans="13:15" x14ac:dyDescent="0.3">
      <c r="M45" s="88"/>
      <c r="N45" s="44">
        <v>393373</v>
      </c>
      <c r="O45" s="88">
        <f t="shared" si="2"/>
        <v>0</v>
      </c>
    </row>
    <row r="46" spans="13:15" x14ac:dyDescent="0.3">
      <c r="M46" s="88"/>
      <c r="N46" s="44">
        <v>394967</v>
      </c>
      <c r="O46" s="88">
        <f t="shared" si="2"/>
        <v>0</v>
      </c>
    </row>
    <row r="47" spans="13:15" x14ac:dyDescent="0.3">
      <c r="M47" s="89"/>
      <c r="N47" s="44">
        <v>396915</v>
      </c>
      <c r="O47" s="89">
        <f t="shared" si="2"/>
        <v>0</v>
      </c>
    </row>
    <row r="48" spans="13:15" x14ac:dyDescent="0.3">
      <c r="M48" s="87">
        <v>6</v>
      </c>
      <c r="N48" s="44">
        <v>383196</v>
      </c>
      <c r="O48" s="87">
        <f t="shared" si="2"/>
        <v>0.27272727272727271</v>
      </c>
    </row>
    <row r="49" spans="13:15" x14ac:dyDescent="0.3">
      <c r="M49" s="88"/>
      <c r="N49" s="44">
        <v>385710</v>
      </c>
      <c r="O49" s="88">
        <f t="shared" si="2"/>
        <v>0</v>
      </c>
    </row>
    <row r="50" spans="13:15" x14ac:dyDescent="0.3">
      <c r="M50" s="88"/>
      <c r="N50" s="44">
        <v>385787</v>
      </c>
      <c r="O50" s="88">
        <f t="shared" si="2"/>
        <v>0</v>
      </c>
    </row>
    <row r="51" spans="13:15" x14ac:dyDescent="0.3">
      <c r="M51" s="88"/>
      <c r="N51" s="44">
        <v>388576</v>
      </c>
      <c r="O51" s="88">
        <f t="shared" si="2"/>
        <v>0</v>
      </c>
    </row>
    <row r="52" spans="13:15" x14ac:dyDescent="0.3">
      <c r="M52" s="88"/>
      <c r="N52" s="44">
        <v>390068</v>
      </c>
      <c r="O52" s="88">
        <f t="shared" si="2"/>
        <v>0</v>
      </c>
    </row>
    <row r="53" spans="13:15" x14ac:dyDescent="0.3">
      <c r="M53" s="88"/>
      <c r="N53" s="44">
        <v>391820</v>
      </c>
      <c r="O53" s="88">
        <f t="shared" si="2"/>
        <v>0</v>
      </c>
    </row>
    <row r="54" spans="13:15" x14ac:dyDescent="0.3">
      <c r="M54" s="88"/>
      <c r="N54" s="44">
        <v>394059</v>
      </c>
      <c r="O54" s="88">
        <f t="shared" si="2"/>
        <v>0</v>
      </c>
    </row>
    <row r="55" spans="13:15" x14ac:dyDescent="0.3">
      <c r="M55" s="88"/>
      <c r="N55" s="44">
        <v>394148</v>
      </c>
      <c r="O55" s="88">
        <f t="shared" si="2"/>
        <v>0</v>
      </c>
    </row>
    <row r="56" spans="13:15" x14ac:dyDescent="0.3">
      <c r="M56" s="88"/>
      <c r="N56" s="44">
        <v>394424</v>
      </c>
      <c r="O56" s="88">
        <f t="shared" si="2"/>
        <v>0</v>
      </c>
    </row>
    <row r="57" spans="13:15" x14ac:dyDescent="0.3">
      <c r="M57" s="88"/>
      <c r="N57" s="44">
        <v>394934</v>
      </c>
      <c r="O57" s="88">
        <f t="shared" si="2"/>
        <v>0</v>
      </c>
    </row>
    <row r="58" spans="13:15" x14ac:dyDescent="0.3">
      <c r="M58" s="88"/>
      <c r="N58" s="44">
        <v>395566</v>
      </c>
      <c r="O58" s="88">
        <f t="shared" si="2"/>
        <v>0</v>
      </c>
    </row>
    <row r="59" spans="13:15" x14ac:dyDescent="0.3">
      <c r="M59" s="88"/>
      <c r="N59" s="44">
        <v>396699</v>
      </c>
      <c r="O59" s="88">
        <f t="shared" si="2"/>
        <v>0</v>
      </c>
    </row>
    <row r="60" spans="13:15" x14ac:dyDescent="0.3">
      <c r="M60" s="88"/>
      <c r="N60" s="44">
        <v>396873</v>
      </c>
      <c r="O60" s="88">
        <f t="shared" si="2"/>
        <v>0</v>
      </c>
    </row>
    <row r="61" spans="13:15" x14ac:dyDescent="0.3">
      <c r="M61" s="88"/>
      <c r="N61" s="44">
        <v>397197</v>
      </c>
      <c r="O61" s="88">
        <f t="shared" si="2"/>
        <v>0</v>
      </c>
    </row>
    <row r="62" spans="13:15" x14ac:dyDescent="0.3">
      <c r="M62" s="88"/>
      <c r="N62" s="44">
        <v>398133</v>
      </c>
      <c r="O62" s="88">
        <f t="shared" si="2"/>
        <v>0</v>
      </c>
    </row>
    <row r="63" spans="13:15" x14ac:dyDescent="0.3">
      <c r="M63" s="89"/>
      <c r="N63" s="44">
        <v>398169</v>
      </c>
      <c r="O63" s="89">
        <f t="shared" si="2"/>
        <v>0</v>
      </c>
    </row>
    <row r="64" spans="13:15" x14ac:dyDescent="0.3">
      <c r="M64" s="87">
        <v>7</v>
      </c>
      <c r="N64" s="44">
        <v>383047</v>
      </c>
      <c r="O64" s="87">
        <f t="shared" si="2"/>
        <v>0.31818181818181818</v>
      </c>
    </row>
    <row r="65" spans="13:15" x14ac:dyDescent="0.3">
      <c r="M65" s="88"/>
      <c r="N65" s="44">
        <v>385297</v>
      </c>
      <c r="O65" s="88">
        <f t="shared" si="2"/>
        <v>0</v>
      </c>
    </row>
    <row r="66" spans="13:15" x14ac:dyDescent="0.3">
      <c r="M66" s="88"/>
      <c r="N66" s="44">
        <v>385789</v>
      </c>
      <c r="O66" s="88">
        <f t="shared" si="2"/>
        <v>0</v>
      </c>
    </row>
    <row r="67" spans="13:15" x14ac:dyDescent="0.3">
      <c r="M67" s="88"/>
      <c r="N67" s="44">
        <v>388266</v>
      </c>
      <c r="O67" s="88">
        <f t="shared" si="2"/>
        <v>0</v>
      </c>
    </row>
    <row r="68" spans="13:15" x14ac:dyDescent="0.3">
      <c r="M68" s="88"/>
      <c r="N68" s="44">
        <v>390039</v>
      </c>
      <c r="O68" s="88">
        <f t="shared" ref="O68:O131" si="7">M68/$M$229</f>
        <v>0</v>
      </c>
    </row>
    <row r="69" spans="13:15" x14ac:dyDescent="0.3">
      <c r="M69" s="88"/>
      <c r="N69" s="44">
        <v>390052</v>
      </c>
      <c r="O69" s="88">
        <f t="shared" si="7"/>
        <v>0</v>
      </c>
    </row>
    <row r="70" spans="13:15" x14ac:dyDescent="0.3">
      <c r="M70" s="88"/>
      <c r="N70" s="44">
        <v>390366</v>
      </c>
      <c r="O70" s="88">
        <f t="shared" si="7"/>
        <v>0</v>
      </c>
    </row>
    <row r="71" spans="13:15" x14ac:dyDescent="0.3">
      <c r="M71" s="88"/>
      <c r="N71" s="44">
        <v>390905</v>
      </c>
      <c r="O71" s="88">
        <f t="shared" si="7"/>
        <v>0</v>
      </c>
    </row>
    <row r="72" spans="13:15" x14ac:dyDescent="0.3">
      <c r="M72" s="88"/>
      <c r="N72" s="44">
        <v>391923</v>
      </c>
      <c r="O72" s="88">
        <f t="shared" si="7"/>
        <v>0</v>
      </c>
    </row>
    <row r="73" spans="13:15" x14ac:dyDescent="0.3">
      <c r="M73" s="88"/>
      <c r="N73" s="44">
        <v>392013</v>
      </c>
      <c r="O73" s="88">
        <f t="shared" si="7"/>
        <v>0</v>
      </c>
    </row>
    <row r="74" spans="13:15" x14ac:dyDescent="0.3">
      <c r="M74" s="88"/>
      <c r="N74" s="44">
        <v>392364</v>
      </c>
      <c r="O74" s="88">
        <f t="shared" si="7"/>
        <v>0</v>
      </c>
    </row>
    <row r="75" spans="13:15" x14ac:dyDescent="0.3">
      <c r="M75" s="88"/>
      <c r="N75" s="44">
        <v>392425</v>
      </c>
      <c r="O75" s="88">
        <f t="shared" si="7"/>
        <v>0</v>
      </c>
    </row>
    <row r="76" spans="13:15" x14ac:dyDescent="0.3">
      <c r="M76" s="88"/>
      <c r="N76" s="44">
        <v>392710</v>
      </c>
      <c r="O76" s="88">
        <f t="shared" si="7"/>
        <v>0</v>
      </c>
    </row>
    <row r="77" spans="13:15" x14ac:dyDescent="0.3">
      <c r="M77" s="88"/>
      <c r="N77" s="44">
        <v>393145</v>
      </c>
      <c r="O77" s="88">
        <f t="shared" si="7"/>
        <v>0</v>
      </c>
    </row>
    <row r="78" spans="13:15" x14ac:dyDescent="0.3">
      <c r="M78" s="88"/>
      <c r="N78" s="44">
        <v>394409</v>
      </c>
      <c r="O78" s="88">
        <f t="shared" si="7"/>
        <v>0</v>
      </c>
    </row>
    <row r="79" spans="13:15" x14ac:dyDescent="0.3">
      <c r="M79" s="88"/>
      <c r="N79" s="44">
        <v>395018</v>
      </c>
      <c r="O79" s="88">
        <f t="shared" si="7"/>
        <v>0</v>
      </c>
    </row>
    <row r="80" spans="13:15" x14ac:dyDescent="0.3">
      <c r="M80" s="88"/>
      <c r="N80" s="44">
        <v>395021</v>
      </c>
      <c r="O80" s="88">
        <f t="shared" si="7"/>
        <v>0</v>
      </c>
    </row>
    <row r="81" spans="13:15" x14ac:dyDescent="0.3">
      <c r="M81" s="88"/>
      <c r="N81" s="44">
        <v>398166</v>
      </c>
      <c r="O81" s="88">
        <f t="shared" si="7"/>
        <v>0</v>
      </c>
    </row>
    <row r="82" spans="13:15" x14ac:dyDescent="0.3">
      <c r="M82" s="89"/>
      <c r="N82" s="44">
        <v>398219</v>
      </c>
      <c r="O82" s="89">
        <f t="shared" si="7"/>
        <v>0</v>
      </c>
    </row>
    <row r="83" spans="13:15" x14ac:dyDescent="0.3">
      <c r="M83" s="87">
        <v>8</v>
      </c>
      <c r="N83" s="44">
        <v>387838</v>
      </c>
      <c r="O83" s="87">
        <f t="shared" si="7"/>
        <v>0.36363636363636365</v>
      </c>
    </row>
    <row r="84" spans="13:15" x14ac:dyDescent="0.3">
      <c r="M84" s="88"/>
      <c r="N84" s="44">
        <v>390182</v>
      </c>
      <c r="O84" s="88">
        <f t="shared" si="7"/>
        <v>0</v>
      </c>
    </row>
    <row r="85" spans="13:15" x14ac:dyDescent="0.3">
      <c r="M85" s="88"/>
      <c r="N85" s="44">
        <v>394390</v>
      </c>
      <c r="O85" s="88">
        <f t="shared" si="7"/>
        <v>0</v>
      </c>
    </row>
    <row r="86" spans="13:15" x14ac:dyDescent="0.3">
      <c r="M86" s="88"/>
      <c r="N86" s="44">
        <v>394393</v>
      </c>
      <c r="O86" s="88">
        <f t="shared" si="7"/>
        <v>0</v>
      </c>
    </row>
    <row r="87" spans="13:15" x14ac:dyDescent="0.3">
      <c r="M87" s="88"/>
      <c r="N87" s="44">
        <v>397970</v>
      </c>
      <c r="O87" s="88">
        <f t="shared" si="7"/>
        <v>0</v>
      </c>
    </row>
    <row r="88" spans="13:15" x14ac:dyDescent="0.3">
      <c r="M88" s="89"/>
      <c r="N88" s="44">
        <v>398136</v>
      </c>
      <c r="O88" s="89">
        <f t="shared" si="7"/>
        <v>0</v>
      </c>
    </row>
    <row r="89" spans="13:15" x14ac:dyDescent="0.3">
      <c r="M89" s="87">
        <v>9</v>
      </c>
      <c r="N89" s="44">
        <v>384834</v>
      </c>
      <c r="O89" s="87">
        <f t="shared" si="7"/>
        <v>0.40909090909090912</v>
      </c>
    </row>
    <row r="90" spans="13:15" x14ac:dyDescent="0.3">
      <c r="M90" s="88"/>
      <c r="N90" s="44">
        <v>385793</v>
      </c>
      <c r="O90" s="88">
        <f t="shared" si="7"/>
        <v>0</v>
      </c>
    </row>
    <row r="91" spans="13:15" x14ac:dyDescent="0.3">
      <c r="M91" s="88"/>
      <c r="N91" s="44">
        <v>390945</v>
      </c>
      <c r="O91" s="88">
        <f t="shared" si="7"/>
        <v>0</v>
      </c>
    </row>
    <row r="92" spans="13:15" x14ac:dyDescent="0.3">
      <c r="M92" s="88"/>
      <c r="N92" s="44">
        <v>391914</v>
      </c>
      <c r="O92" s="88">
        <f t="shared" si="7"/>
        <v>0</v>
      </c>
    </row>
    <row r="93" spans="13:15" x14ac:dyDescent="0.3">
      <c r="M93" s="88"/>
      <c r="N93" s="44">
        <v>394053</v>
      </c>
      <c r="O93" s="88">
        <f t="shared" si="7"/>
        <v>0</v>
      </c>
    </row>
    <row r="94" spans="13:15" x14ac:dyDescent="0.3">
      <c r="M94" s="88"/>
      <c r="N94" s="44">
        <v>394802</v>
      </c>
      <c r="O94" s="88">
        <f t="shared" si="7"/>
        <v>0</v>
      </c>
    </row>
    <row r="95" spans="13:15" x14ac:dyDescent="0.3">
      <c r="M95" s="88"/>
      <c r="N95" s="44">
        <v>394953</v>
      </c>
      <c r="O95" s="88">
        <f t="shared" si="7"/>
        <v>0</v>
      </c>
    </row>
    <row r="96" spans="13:15" x14ac:dyDescent="0.3">
      <c r="M96" s="88"/>
      <c r="N96" s="44">
        <v>397015</v>
      </c>
      <c r="O96" s="88">
        <f t="shared" si="7"/>
        <v>0</v>
      </c>
    </row>
    <row r="97" spans="13:15" x14ac:dyDescent="0.3">
      <c r="M97" s="88"/>
      <c r="N97" s="44">
        <v>397214</v>
      </c>
      <c r="O97" s="88">
        <f t="shared" si="7"/>
        <v>0</v>
      </c>
    </row>
    <row r="98" spans="13:15" x14ac:dyDescent="0.3">
      <c r="M98" s="89"/>
      <c r="N98" s="50">
        <v>398492</v>
      </c>
      <c r="O98" s="89">
        <f t="shared" si="7"/>
        <v>0</v>
      </c>
    </row>
    <row r="99" spans="13:15" x14ac:dyDescent="0.3">
      <c r="M99" s="87">
        <v>10</v>
      </c>
      <c r="N99" s="44">
        <v>384119</v>
      </c>
      <c r="O99" s="87">
        <f t="shared" si="7"/>
        <v>0.45454545454545453</v>
      </c>
    </row>
    <row r="100" spans="13:15" x14ac:dyDescent="0.3">
      <c r="M100" s="88"/>
      <c r="N100" s="44">
        <v>387858</v>
      </c>
      <c r="O100" s="88">
        <f t="shared" si="7"/>
        <v>0</v>
      </c>
    </row>
    <row r="101" spans="13:15" x14ac:dyDescent="0.3">
      <c r="M101" s="88"/>
      <c r="N101" s="44">
        <v>387872</v>
      </c>
      <c r="O101" s="88">
        <f t="shared" si="7"/>
        <v>0</v>
      </c>
    </row>
    <row r="102" spans="13:15" x14ac:dyDescent="0.3">
      <c r="M102" s="88"/>
      <c r="N102" s="44">
        <v>388953</v>
      </c>
      <c r="O102" s="88">
        <f t="shared" si="7"/>
        <v>0</v>
      </c>
    </row>
    <row r="103" spans="13:15" x14ac:dyDescent="0.3">
      <c r="M103" s="88"/>
      <c r="N103" s="44">
        <v>389011</v>
      </c>
      <c r="O103" s="88">
        <f t="shared" si="7"/>
        <v>0</v>
      </c>
    </row>
    <row r="104" spans="13:15" x14ac:dyDescent="0.3">
      <c r="M104" s="88"/>
      <c r="N104" s="44">
        <v>390360</v>
      </c>
      <c r="O104" s="88">
        <f t="shared" si="7"/>
        <v>0</v>
      </c>
    </row>
    <row r="105" spans="13:15" x14ac:dyDescent="0.3">
      <c r="M105" s="88"/>
      <c r="N105" s="44">
        <v>390892</v>
      </c>
      <c r="O105" s="88">
        <f t="shared" si="7"/>
        <v>0</v>
      </c>
    </row>
    <row r="106" spans="13:15" x14ac:dyDescent="0.3">
      <c r="M106" s="88"/>
      <c r="N106" s="44">
        <v>393116</v>
      </c>
      <c r="O106" s="88">
        <f t="shared" si="7"/>
        <v>0</v>
      </c>
    </row>
    <row r="107" spans="13:15" x14ac:dyDescent="0.3">
      <c r="M107" s="88"/>
      <c r="N107" s="44">
        <v>394392</v>
      </c>
      <c r="O107" s="88">
        <f t="shared" si="7"/>
        <v>0</v>
      </c>
    </row>
    <row r="108" spans="13:15" x14ac:dyDescent="0.3">
      <c r="M108" s="88"/>
      <c r="N108" s="44">
        <v>394919</v>
      </c>
      <c r="O108" s="88">
        <f t="shared" si="7"/>
        <v>0</v>
      </c>
    </row>
    <row r="109" spans="13:15" x14ac:dyDescent="0.3">
      <c r="M109" s="88"/>
      <c r="N109" s="44">
        <v>395490</v>
      </c>
      <c r="O109" s="88">
        <f t="shared" si="7"/>
        <v>0</v>
      </c>
    </row>
    <row r="110" spans="13:15" x14ac:dyDescent="0.3">
      <c r="M110" s="88"/>
      <c r="N110" s="44">
        <v>396774</v>
      </c>
      <c r="O110" s="88">
        <f t="shared" si="7"/>
        <v>0</v>
      </c>
    </row>
    <row r="111" spans="13:15" x14ac:dyDescent="0.3">
      <c r="M111" s="88"/>
      <c r="N111" s="44">
        <v>396919</v>
      </c>
      <c r="O111" s="88">
        <f t="shared" si="7"/>
        <v>0</v>
      </c>
    </row>
    <row r="112" spans="13:15" x14ac:dyDescent="0.3">
      <c r="M112" s="89"/>
      <c r="N112" s="44">
        <v>397044</v>
      </c>
      <c r="O112" s="89">
        <f t="shared" si="7"/>
        <v>0</v>
      </c>
    </row>
    <row r="113" spans="13:15" x14ac:dyDescent="0.3">
      <c r="M113" s="87">
        <v>11</v>
      </c>
      <c r="N113" s="44">
        <v>384450</v>
      </c>
      <c r="O113" s="87">
        <f t="shared" si="7"/>
        <v>0.5</v>
      </c>
    </row>
    <row r="114" spans="13:15" x14ac:dyDescent="0.3">
      <c r="M114" s="88"/>
      <c r="N114" s="44">
        <v>385273</v>
      </c>
      <c r="O114" s="88">
        <f t="shared" si="7"/>
        <v>0</v>
      </c>
    </row>
    <row r="115" spans="13:15" x14ac:dyDescent="0.3">
      <c r="M115" s="88"/>
      <c r="N115" s="44">
        <v>385736</v>
      </c>
      <c r="O115" s="88">
        <f t="shared" si="7"/>
        <v>0</v>
      </c>
    </row>
    <row r="116" spans="13:15" x14ac:dyDescent="0.3">
      <c r="M116" s="88"/>
      <c r="N116" s="44">
        <v>386016</v>
      </c>
      <c r="O116" s="88">
        <f t="shared" si="7"/>
        <v>0</v>
      </c>
    </row>
    <row r="117" spans="13:15" x14ac:dyDescent="0.3">
      <c r="M117" s="88"/>
      <c r="N117" s="44">
        <v>388234</v>
      </c>
      <c r="O117" s="88">
        <f t="shared" si="7"/>
        <v>0</v>
      </c>
    </row>
    <row r="118" spans="13:15" x14ac:dyDescent="0.3">
      <c r="M118" s="88"/>
      <c r="N118" s="44">
        <v>389975</v>
      </c>
      <c r="O118" s="88">
        <f t="shared" si="7"/>
        <v>0</v>
      </c>
    </row>
    <row r="119" spans="13:15" x14ac:dyDescent="0.3">
      <c r="M119" s="88"/>
      <c r="N119" s="44">
        <v>390071</v>
      </c>
      <c r="O119" s="88">
        <f t="shared" si="7"/>
        <v>0</v>
      </c>
    </row>
    <row r="120" spans="13:15" x14ac:dyDescent="0.3">
      <c r="M120" s="88"/>
      <c r="N120" s="44">
        <v>390970</v>
      </c>
      <c r="O120" s="88">
        <f t="shared" si="7"/>
        <v>0</v>
      </c>
    </row>
    <row r="121" spans="13:15" x14ac:dyDescent="0.3">
      <c r="M121" s="88"/>
      <c r="N121" s="44">
        <v>395515</v>
      </c>
      <c r="O121" s="88">
        <f t="shared" si="7"/>
        <v>0</v>
      </c>
    </row>
    <row r="122" spans="13:15" x14ac:dyDescent="0.3">
      <c r="M122" s="89"/>
      <c r="N122" s="44">
        <v>398721</v>
      </c>
      <c r="O122" s="89">
        <f t="shared" si="7"/>
        <v>0</v>
      </c>
    </row>
    <row r="123" spans="13:15" x14ac:dyDescent="0.3">
      <c r="M123" s="87">
        <v>12</v>
      </c>
      <c r="N123" s="44">
        <v>387841</v>
      </c>
      <c r="O123" s="87">
        <f t="shared" si="7"/>
        <v>0.54545454545454541</v>
      </c>
    </row>
    <row r="124" spans="13:15" x14ac:dyDescent="0.3">
      <c r="M124" s="88"/>
      <c r="N124" s="44">
        <v>387871</v>
      </c>
      <c r="O124" s="88">
        <f t="shared" si="7"/>
        <v>0</v>
      </c>
    </row>
    <row r="125" spans="13:15" x14ac:dyDescent="0.3">
      <c r="M125" s="88"/>
      <c r="N125" s="44">
        <v>388148</v>
      </c>
      <c r="O125" s="88">
        <f t="shared" si="7"/>
        <v>0</v>
      </c>
    </row>
    <row r="126" spans="13:15" x14ac:dyDescent="0.3">
      <c r="M126" s="88"/>
      <c r="N126" s="44">
        <v>389222</v>
      </c>
      <c r="O126" s="88">
        <f t="shared" si="7"/>
        <v>0</v>
      </c>
    </row>
    <row r="127" spans="13:15" x14ac:dyDescent="0.3">
      <c r="M127" s="88"/>
      <c r="N127" s="44">
        <v>389801</v>
      </c>
      <c r="O127" s="88">
        <f t="shared" si="7"/>
        <v>0</v>
      </c>
    </row>
    <row r="128" spans="13:15" x14ac:dyDescent="0.3">
      <c r="M128" s="88"/>
      <c r="N128" s="44">
        <v>391961</v>
      </c>
      <c r="O128" s="88">
        <f t="shared" si="7"/>
        <v>0</v>
      </c>
    </row>
    <row r="129" spans="13:15" x14ac:dyDescent="0.3">
      <c r="M129" s="88"/>
      <c r="N129" s="44">
        <v>393118</v>
      </c>
      <c r="O129" s="88">
        <f t="shared" si="7"/>
        <v>0</v>
      </c>
    </row>
    <row r="130" spans="13:15" x14ac:dyDescent="0.3">
      <c r="M130" s="88"/>
      <c r="N130" s="44">
        <v>394028</v>
      </c>
      <c r="O130" s="88">
        <f t="shared" si="7"/>
        <v>0</v>
      </c>
    </row>
    <row r="131" spans="13:15" x14ac:dyDescent="0.3">
      <c r="M131" s="88"/>
      <c r="N131" s="44">
        <v>394062</v>
      </c>
      <c r="O131" s="88">
        <f t="shared" si="7"/>
        <v>0</v>
      </c>
    </row>
    <row r="132" spans="13:15" x14ac:dyDescent="0.3">
      <c r="M132" s="89"/>
      <c r="N132" s="44">
        <v>397969</v>
      </c>
      <c r="O132" s="89">
        <f t="shared" ref="O132:O195" si="8">M132/$M$229</f>
        <v>0</v>
      </c>
    </row>
    <row r="133" spans="13:15" x14ac:dyDescent="0.3">
      <c r="M133" s="87">
        <v>13</v>
      </c>
      <c r="N133" s="44">
        <v>390084</v>
      </c>
      <c r="O133" s="87">
        <f t="shared" si="8"/>
        <v>0.59090909090909094</v>
      </c>
    </row>
    <row r="134" spans="13:15" x14ac:dyDescent="0.3">
      <c r="M134" s="88"/>
      <c r="N134" s="44">
        <v>392051</v>
      </c>
      <c r="O134" s="88">
        <f t="shared" si="8"/>
        <v>0</v>
      </c>
    </row>
    <row r="135" spans="13:15" x14ac:dyDescent="0.3">
      <c r="M135" s="88"/>
      <c r="N135" s="44">
        <v>392988</v>
      </c>
      <c r="O135" s="88">
        <f t="shared" si="8"/>
        <v>0</v>
      </c>
    </row>
    <row r="136" spans="13:15" x14ac:dyDescent="0.3">
      <c r="M136" s="88"/>
      <c r="N136" s="44">
        <v>394060</v>
      </c>
      <c r="O136" s="88">
        <f t="shared" si="8"/>
        <v>0</v>
      </c>
    </row>
    <row r="137" spans="13:15" x14ac:dyDescent="0.3">
      <c r="M137" s="88"/>
      <c r="N137" s="44">
        <v>394903</v>
      </c>
      <c r="O137" s="88">
        <f t="shared" si="8"/>
        <v>0</v>
      </c>
    </row>
    <row r="138" spans="13:15" x14ac:dyDescent="0.3">
      <c r="M138" s="88"/>
      <c r="N138" s="44">
        <v>394922</v>
      </c>
      <c r="O138" s="88">
        <f t="shared" si="8"/>
        <v>0</v>
      </c>
    </row>
    <row r="139" spans="13:15" x14ac:dyDescent="0.3">
      <c r="M139" s="89"/>
      <c r="N139" s="44">
        <v>394950</v>
      </c>
      <c r="O139" s="89">
        <f t="shared" si="8"/>
        <v>0</v>
      </c>
    </row>
    <row r="140" spans="13:15" x14ac:dyDescent="0.3">
      <c r="M140" s="87">
        <v>14</v>
      </c>
      <c r="N140" s="44">
        <v>383029</v>
      </c>
      <c r="O140" s="87">
        <f t="shared" si="8"/>
        <v>0.63636363636363635</v>
      </c>
    </row>
    <row r="141" spans="13:15" x14ac:dyDescent="0.3">
      <c r="M141" s="88"/>
      <c r="N141" s="44">
        <v>384096</v>
      </c>
      <c r="O141" s="88">
        <f t="shared" si="8"/>
        <v>0</v>
      </c>
    </row>
    <row r="142" spans="13:15" x14ac:dyDescent="0.3">
      <c r="M142" s="88"/>
      <c r="N142" s="44">
        <v>387913</v>
      </c>
      <c r="O142" s="88">
        <f t="shared" si="8"/>
        <v>0</v>
      </c>
    </row>
    <row r="143" spans="13:15" x14ac:dyDescent="0.3">
      <c r="M143" s="88"/>
      <c r="N143" s="44">
        <v>388807</v>
      </c>
      <c r="O143" s="88">
        <f t="shared" si="8"/>
        <v>0</v>
      </c>
    </row>
    <row r="144" spans="13:15" x14ac:dyDescent="0.3">
      <c r="M144" s="88"/>
      <c r="N144" s="44">
        <v>390123</v>
      </c>
      <c r="O144" s="88">
        <f t="shared" si="8"/>
        <v>0</v>
      </c>
    </row>
    <row r="145" spans="13:15" x14ac:dyDescent="0.3">
      <c r="M145" s="88"/>
      <c r="N145" s="44">
        <v>392646</v>
      </c>
      <c r="O145" s="88">
        <f t="shared" si="8"/>
        <v>0</v>
      </c>
    </row>
    <row r="146" spans="13:15" x14ac:dyDescent="0.3">
      <c r="M146" s="88"/>
      <c r="N146" s="44">
        <v>394410</v>
      </c>
      <c r="O146" s="88">
        <f t="shared" si="8"/>
        <v>0</v>
      </c>
    </row>
    <row r="147" spans="13:15" x14ac:dyDescent="0.3">
      <c r="M147" s="88"/>
      <c r="N147" s="44">
        <v>395560</v>
      </c>
      <c r="O147" s="88">
        <f t="shared" si="8"/>
        <v>0</v>
      </c>
    </row>
    <row r="148" spans="13:15" x14ac:dyDescent="0.3">
      <c r="M148" s="88"/>
      <c r="N148" s="44">
        <v>396772</v>
      </c>
      <c r="O148" s="88">
        <f t="shared" si="8"/>
        <v>0</v>
      </c>
    </row>
    <row r="149" spans="13:15" x14ac:dyDescent="0.3">
      <c r="M149" s="88"/>
      <c r="N149" s="44">
        <v>397043</v>
      </c>
      <c r="O149" s="88">
        <f t="shared" si="8"/>
        <v>0</v>
      </c>
    </row>
    <row r="150" spans="13:15" x14ac:dyDescent="0.3">
      <c r="M150" s="89"/>
      <c r="N150" s="44">
        <v>397965</v>
      </c>
      <c r="O150" s="89">
        <f t="shared" si="8"/>
        <v>0</v>
      </c>
    </row>
    <row r="151" spans="13:15" x14ac:dyDescent="0.3">
      <c r="M151" s="87">
        <v>15</v>
      </c>
      <c r="N151" s="44">
        <v>383039</v>
      </c>
      <c r="O151" s="87">
        <f t="shared" si="8"/>
        <v>0.68181818181818177</v>
      </c>
    </row>
    <row r="152" spans="13:15" x14ac:dyDescent="0.3">
      <c r="M152" s="88"/>
      <c r="N152" s="44">
        <v>385172</v>
      </c>
      <c r="O152" s="88">
        <f t="shared" si="8"/>
        <v>0</v>
      </c>
    </row>
    <row r="153" spans="13:15" x14ac:dyDescent="0.3">
      <c r="M153" s="88"/>
      <c r="N153" s="44">
        <v>385978</v>
      </c>
      <c r="O153" s="88">
        <f t="shared" si="8"/>
        <v>0</v>
      </c>
    </row>
    <row r="154" spans="13:15" x14ac:dyDescent="0.3">
      <c r="M154" s="88"/>
      <c r="N154" s="44">
        <v>389715</v>
      </c>
      <c r="O154" s="88">
        <f t="shared" si="8"/>
        <v>0</v>
      </c>
    </row>
    <row r="155" spans="13:15" x14ac:dyDescent="0.3">
      <c r="M155" s="88"/>
      <c r="N155" s="44">
        <v>389877</v>
      </c>
      <c r="O155" s="88">
        <f t="shared" si="8"/>
        <v>0</v>
      </c>
    </row>
    <row r="156" spans="13:15" x14ac:dyDescent="0.3">
      <c r="M156" s="88"/>
      <c r="N156" s="50">
        <v>389953</v>
      </c>
      <c r="O156" s="88">
        <f t="shared" si="8"/>
        <v>0</v>
      </c>
    </row>
    <row r="157" spans="13:15" x14ac:dyDescent="0.3">
      <c r="M157" s="88"/>
      <c r="N157" s="44">
        <v>390776</v>
      </c>
      <c r="O157" s="88">
        <f t="shared" si="8"/>
        <v>0</v>
      </c>
    </row>
    <row r="158" spans="13:15" x14ac:dyDescent="0.3">
      <c r="M158" s="88"/>
      <c r="N158" s="44">
        <v>391805</v>
      </c>
      <c r="O158" s="88">
        <f t="shared" si="8"/>
        <v>0</v>
      </c>
    </row>
    <row r="159" spans="13:15" x14ac:dyDescent="0.3">
      <c r="M159" s="88"/>
      <c r="N159" s="44">
        <v>392648</v>
      </c>
      <c r="O159" s="88">
        <f t="shared" si="8"/>
        <v>0</v>
      </c>
    </row>
    <row r="160" spans="13:15" x14ac:dyDescent="0.3">
      <c r="M160" s="88"/>
      <c r="N160" s="44">
        <v>393966</v>
      </c>
      <c r="O160" s="88">
        <f t="shared" si="8"/>
        <v>0</v>
      </c>
    </row>
    <row r="161" spans="13:15" x14ac:dyDescent="0.3">
      <c r="M161" s="89"/>
      <c r="N161" s="44">
        <v>396723</v>
      </c>
      <c r="O161" s="89">
        <f t="shared" si="8"/>
        <v>0</v>
      </c>
    </row>
    <row r="162" spans="13:15" x14ac:dyDescent="0.3">
      <c r="M162" s="87">
        <v>16</v>
      </c>
      <c r="N162" s="44">
        <v>385798</v>
      </c>
      <c r="O162" s="87">
        <f t="shared" si="8"/>
        <v>0.72727272727272729</v>
      </c>
    </row>
    <row r="163" spans="13:15" x14ac:dyDescent="0.3">
      <c r="M163" s="88"/>
      <c r="N163" s="44">
        <v>388063</v>
      </c>
      <c r="O163" s="88">
        <f t="shared" si="8"/>
        <v>0</v>
      </c>
    </row>
    <row r="164" spans="13:15" x14ac:dyDescent="0.3">
      <c r="M164" s="88"/>
      <c r="N164" s="44">
        <v>388600</v>
      </c>
      <c r="O164" s="88">
        <f t="shared" si="8"/>
        <v>0</v>
      </c>
    </row>
    <row r="165" spans="13:15" x14ac:dyDescent="0.3">
      <c r="M165" s="88"/>
      <c r="N165" s="44">
        <v>389712</v>
      </c>
      <c r="O165" s="88">
        <f t="shared" si="8"/>
        <v>0</v>
      </c>
    </row>
    <row r="166" spans="13:15" x14ac:dyDescent="0.3">
      <c r="M166" s="88"/>
      <c r="N166" s="44">
        <v>389789</v>
      </c>
      <c r="O166" s="88">
        <f t="shared" si="8"/>
        <v>0</v>
      </c>
    </row>
    <row r="167" spans="13:15" x14ac:dyDescent="0.3">
      <c r="M167" s="88"/>
      <c r="N167" s="44">
        <v>392652</v>
      </c>
      <c r="O167" s="88">
        <f t="shared" si="8"/>
        <v>0</v>
      </c>
    </row>
    <row r="168" spans="13:15" x14ac:dyDescent="0.3">
      <c r="M168" s="88"/>
      <c r="N168" s="44">
        <v>393150</v>
      </c>
      <c r="O168" s="88">
        <f t="shared" si="8"/>
        <v>0</v>
      </c>
    </row>
    <row r="169" spans="13:15" x14ac:dyDescent="0.3">
      <c r="M169" s="88"/>
      <c r="N169" s="44">
        <v>394961</v>
      </c>
      <c r="O169" s="88">
        <f t="shared" si="8"/>
        <v>0</v>
      </c>
    </row>
    <row r="170" spans="13:15" x14ac:dyDescent="0.3">
      <c r="M170" s="88"/>
      <c r="N170" s="44">
        <v>395642</v>
      </c>
      <c r="O170" s="88">
        <f t="shared" si="8"/>
        <v>0</v>
      </c>
    </row>
    <row r="171" spans="13:15" x14ac:dyDescent="0.3">
      <c r="M171" s="88"/>
      <c r="N171" s="44">
        <v>395680</v>
      </c>
      <c r="O171" s="88">
        <f t="shared" si="8"/>
        <v>0</v>
      </c>
    </row>
    <row r="172" spans="13:15" x14ac:dyDescent="0.3">
      <c r="M172" s="88"/>
      <c r="N172" s="44">
        <v>395717</v>
      </c>
      <c r="O172" s="88">
        <f t="shared" si="8"/>
        <v>0</v>
      </c>
    </row>
    <row r="173" spans="13:15" x14ac:dyDescent="0.3">
      <c r="M173" s="89"/>
      <c r="N173" s="44">
        <v>398485</v>
      </c>
      <c r="O173" s="89">
        <f t="shared" si="8"/>
        <v>0</v>
      </c>
    </row>
    <row r="174" spans="13:15" x14ac:dyDescent="0.3">
      <c r="M174" s="87">
        <v>17</v>
      </c>
      <c r="N174" s="44">
        <v>384101</v>
      </c>
      <c r="O174" s="87">
        <f t="shared" si="8"/>
        <v>0.77272727272727271</v>
      </c>
    </row>
    <row r="175" spans="13:15" x14ac:dyDescent="0.3">
      <c r="M175" s="88"/>
      <c r="N175" s="44">
        <v>385808</v>
      </c>
      <c r="O175" s="88">
        <f t="shared" si="8"/>
        <v>0</v>
      </c>
    </row>
    <row r="176" spans="13:15" x14ac:dyDescent="0.3">
      <c r="M176" s="88"/>
      <c r="N176" s="44">
        <v>388062</v>
      </c>
      <c r="O176" s="88">
        <f t="shared" si="8"/>
        <v>0</v>
      </c>
    </row>
    <row r="177" spans="13:15" x14ac:dyDescent="0.3">
      <c r="M177" s="88"/>
      <c r="N177" s="44">
        <v>392658</v>
      </c>
      <c r="O177" s="88">
        <f t="shared" si="8"/>
        <v>0</v>
      </c>
    </row>
    <row r="178" spans="13:15" x14ac:dyDescent="0.3">
      <c r="M178" s="88"/>
      <c r="N178" s="44">
        <v>394106</v>
      </c>
      <c r="O178" s="88">
        <f t="shared" si="8"/>
        <v>0</v>
      </c>
    </row>
    <row r="179" spans="13:15" x14ac:dyDescent="0.3">
      <c r="M179" s="88"/>
      <c r="N179" s="44">
        <v>394936</v>
      </c>
      <c r="O179" s="88">
        <f t="shared" si="8"/>
        <v>0</v>
      </c>
    </row>
    <row r="180" spans="13:15" x14ac:dyDescent="0.3">
      <c r="M180" s="88"/>
      <c r="N180" s="44">
        <v>396877</v>
      </c>
      <c r="O180" s="88">
        <f t="shared" si="8"/>
        <v>0</v>
      </c>
    </row>
    <row r="181" spans="13:15" x14ac:dyDescent="0.3">
      <c r="M181" s="89"/>
      <c r="N181" s="50">
        <v>396997</v>
      </c>
      <c r="O181" s="89">
        <f t="shared" si="8"/>
        <v>0</v>
      </c>
    </row>
    <row r="182" spans="13:15" x14ac:dyDescent="0.3">
      <c r="M182" s="87">
        <v>18</v>
      </c>
      <c r="N182" s="44">
        <v>383244</v>
      </c>
      <c r="O182" s="87">
        <f t="shared" si="8"/>
        <v>0.81818181818181823</v>
      </c>
    </row>
    <row r="183" spans="13:15" x14ac:dyDescent="0.3">
      <c r="M183" s="88"/>
      <c r="N183" s="44">
        <v>389220</v>
      </c>
      <c r="O183" s="88">
        <f t="shared" si="8"/>
        <v>0</v>
      </c>
    </row>
    <row r="184" spans="13:15" x14ac:dyDescent="0.3">
      <c r="M184" s="88"/>
      <c r="N184" s="44">
        <v>394057</v>
      </c>
      <c r="O184" s="88">
        <f t="shared" si="8"/>
        <v>0</v>
      </c>
    </row>
    <row r="185" spans="13:15" x14ac:dyDescent="0.3">
      <c r="M185" s="88"/>
      <c r="N185" s="44">
        <v>395007</v>
      </c>
      <c r="O185" s="88">
        <f t="shared" si="8"/>
        <v>0</v>
      </c>
    </row>
    <row r="186" spans="13:15" x14ac:dyDescent="0.3">
      <c r="M186" s="88"/>
      <c r="N186" s="44">
        <v>395571</v>
      </c>
      <c r="O186" s="88">
        <f t="shared" si="8"/>
        <v>0</v>
      </c>
    </row>
    <row r="187" spans="13:15" x14ac:dyDescent="0.3">
      <c r="M187" s="88"/>
      <c r="N187" s="44">
        <v>397088</v>
      </c>
      <c r="O187" s="88">
        <f t="shared" si="8"/>
        <v>0</v>
      </c>
    </row>
    <row r="188" spans="13:15" x14ac:dyDescent="0.3">
      <c r="M188" s="89"/>
      <c r="N188" s="44">
        <v>398168</v>
      </c>
      <c r="O188" s="89">
        <f t="shared" si="8"/>
        <v>0</v>
      </c>
    </row>
    <row r="189" spans="13:15" x14ac:dyDescent="0.3">
      <c r="M189" s="87">
        <v>19</v>
      </c>
      <c r="N189" s="44">
        <v>383031</v>
      </c>
      <c r="O189" s="87">
        <f t="shared" si="8"/>
        <v>0.86363636363636365</v>
      </c>
    </row>
    <row r="190" spans="13:15" x14ac:dyDescent="0.3">
      <c r="M190" s="88"/>
      <c r="N190" s="44">
        <v>384094</v>
      </c>
      <c r="O190" s="88">
        <f t="shared" si="8"/>
        <v>0</v>
      </c>
    </row>
    <row r="191" spans="13:15" x14ac:dyDescent="0.3">
      <c r="M191" s="88"/>
      <c r="N191" s="44">
        <v>384117</v>
      </c>
      <c r="O191" s="88">
        <f t="shared" si="8"/>
        <v>0</v>
      </c>
    </row>
    <row r="192" spans="13:15" x14ac:dyDescent="0.3">
      <c r="M192" s="88"/>
      <c r="N192" s="44">
        <v>388195</v>
      </c>
      <c r="O192" s="88">
        <f t="shared" si="8"/>
        <v>0</v>
      </c>
    </row>
    <row r="193" spans="13:15" x14ac:dyDescent="0.3">
      <c r="M193" s="88"/>
      <c r="N193" s="44">
        <v>390073</v>
      </c>
      <c r="O193" s="88">
        <f t="shared" si="8"/>
        <v>0</v>
      </c>
    </row>
    <row r="194" spans="13:15" x14ac:dyDescent="0.3">
      <c r="M194" s="88"/>
      <c r="N194" s="44">
        <v>392431</v>
      </c>
      <c r="O194" s="88">
        <f t="shared" si="8"/>
        <v>0</v>
      </c>
    </row>
    <row r="195" spans="13:15" x14ac:dyDescent="0.3">
      <c r="M195" s="88"/>
      <c r="N195" s="44">
        <v>393915</v>
      </c>
      <c r="O195" s="88">
        <f t="shared" si="8"/>
        <v>0</v>
      </c>
    </row>
    <row r="196" spans="13:15" x14ac:dyDescent="0.3">
      <c r="M196" s="88"/>
      <c r="N196" s="44">
        <v>394131</v>
      </c>
      <c r="O196" s="88">
        <f t="shared" ref="O196:O228" si="9">M196/$M$229</f>
        <v>0</v>
      </c>
    </row>
    <row r="197" spans="13:15" x14ac:dyDescent="0.3">
      <c r="M197" s="88"/>
      <c r="N197" s="44">
        <v>395016</v>
      </c>
      <c r="O197" s="88">
        <f t="shared" si="9"/>
        <v>0</v>
      </c>
    </row>
    <row r="198" spans="13:15" x14ac:dyDescent="0.3">
      <c r="M198" s="88"/>
      <c r="N198" s="44">
        <v>395665</v>
      </c>
      <c r="O198" s="88">
        <f t="shared" si="9"/>
        <v>0</v>
      </c>
    </row>
    <row r="199" spans="13:15" x14ac:dyDescent="0.3">
      <c r="M199" s="89"/>
      <c r="N199" s="44">
        <v>398234</v>
      </c>
      <c r="O199" s="89">
        <f t="shared" si="9"/>
        <v>0</v>
      </c>
    </row>
    <row r="200" spans="13:15" x14ac:dyDescent="0.3">
      <c r="M200" s="87">
        <v>20</v>
      </c>
      <c r="N200" s="50">
        <v>384138</v>
      </c>
      <c r="O200" s="87">
        <f t="shared" si="9"/>
        <v>0.90909090909090906</v>
      </c>
    </row>
    <row r="201" spans="13:15" x14ac:dyDescent="0.3">
      <c r="M201" s="88"/>
      <c r="N201" s="44">
        <v>384181</v>
      </c>
      <c r="O201" s="88">
        <f t="shared" si="9"/>
        <v>0</v>
      </c>
    </row>
    <row r="202" spans="13:15" x14ac:dyDescent="0.3">
      <c r="M202" s="88"/>
      <c r="N202" s="44">
        <v>385807</v>
      </c>
      <c r="O202" s="88">
        <f t="shared" si="9"/>
        <v>0</v>
      </c>
    </row>
    <row r="203" spans="13:15" x14ac:dyDescent="0.3">
      <c r="M203" s="88"/>
      <c r="N203" s="44">
        <v>387885</v>
      </c>
      <c r="O203" s="88">
        <f t="shared" si="9"/>
        <v>0</v>
      </c>
    </row>
    <row r="204" spans="13:15" x14ac:dyDescent="0.3">
      <c r="M204" s="88"/>
      <c r="N204" s="44">
        <v>388827</v>
      </c>
      <c r="O204" s="88">
        <f t="shared" si="9"/>
        <v>0</v>
      </c>
    </row>
    <row r="205" spans="13:15" x14ac:dyDescent="0.3">
      <c r="M205" s="88"/>
      <c r="N205" s="44">
        <v>390882</v>
      </c>
      <c r="O205" s="88">
        <f t="shared" si="9"/>
        <v>0</v>
      </c>
    </row>
    <row r="206" spans="13:15" x14ac:dyDescent="0.3">
      <c r="M206" s="88"/>
      <c r="N206" s="44">
        <v>394064</v>
      </c>
      <c r="O206" s="88">
        <f t="shared" si="9"/>
        <v>0</v>
      </c>
    </row>
    <row r="207" spans="13:15" x14ac:dyDescent="0.3">
      <c r="M207" s="89"/>
      <c r="N207" s="50">
        <v>398448</v>
      </c>
      <c r="O207" s="89">
        <f t="shared" si="9"/>
        <v>0</v>
      </c>
    </row>
    <row r="208" spans="13:15" x14ac:dyDescent="0.3">
      <c r="M208" s="87">
        <v>21</v>
      </c>
      <c r="N208" s="44">
        <v>384202</v>
      </c>
      <c r="O208" s="87">
        <f t="shared" si="9"/>
        <v>0.95454545454545459</v>
      </c>
    </row>
    <row r="209" spans="13:15" x14ac:dyDescent="0.3">
      <c r="M209" s="88"/>
      <c r="N209" s="44">
        <v>388066</v>
      </c>
      <c r="O209" s="88">
        <f t="shared" si="9"/>
        <v>0</v>
      </c>
    </row>
    <row r="210" spans="13:15" x14ac:dyDescent="0.3">
      <c r="M210" s="88"/>
      <c r="N210" s="44">
        <v>389716</v>
      </c>
      <c r="O210" s="88">
        <f t="shared" si="9"/>
        <v>0</v>
      </c>
    </row>
    <row r="211" spans="13:15" x14ac:dyDescent="0.3">
      <c r="M211" s="88"/>
      <c r="N211" s="44">
        <v>393110</v>
      </c>
      <c r="O211" s="88">
        <f t="shared" si="9"/>
        <v>0</v>
      </c>
    </row>
    <row r="212" spans="13:15" x14ac:dyDescent="0.3">
      <c r="M212" s="88"/>
      <c r="N212" s="44">
        <v>394121</v>
      </c>
      <c r="O212" s="88">
        <f t="shared" si="9"/>
        <v>0</v>
      </c>
    </row>
    <row r="213" spans="13:15" x14ac:dyDescent="0.3">
      <c r="M213" s="88"/>
      <c r="N213" s="44">
        <v>394398</v>
      </c>
      <c r="O213" s="88">
        <f t="shared" si="9"/>
        <v>0</v>
      </c>
    </row>
    <row r="214" spans="13:15" x14ac:dyDescent="0.3">
      <c r="M214" s="89"/>
      <c r="N214" s="44">
        <v>395635</v>
      </c>
      <c r="O214" s="89">
        <f t="shared" si="9"/>
        <v>0</v>
      </c>
    </row>
    <row r="215" spans="13:15" x14ac:dyDescent="0.3">
      <c r="M215" s="87">
        <v>22</v>
      </c>
      <c r="N215" s="44">
        <v>383767</v>
      </c>
      <c r="O215" s="87">
        <f t="shared" si="9"/>
        <v>1</v>
      </c>
    </row>
    <row r="216" spans="13:15" x14ac:dyDescent="0.3">
      <c r="M216" s="88"/>
      <c r="N216" s="44">
        <v>384212</v>
      </c>
      <c r="O216" s="88">
        <f t="shared" si="9"/>
        <v>0</v>
      </c>
    </row>
    <row r="217" spans="13:15" x14ac:dyDescent="0.3">
      <c r="M217" s="88"/>
      <c r="N217" s="44">
        <v>384893</v>
      </c>
      <c r="O217" s="88">
        <f t="shared" si="9"/>
        <v>0</v>
      </c>
    </row>
    <row r="218" spans="13:15" x14ac:dyDescent="0.3">
      <c r="M218" s="88"/>
      <c r="N218" s="44">
        <v>385030</v>
      </c>
      <c r="O218" s="88">
        <f t="shared" si="9"/>
        <v>0</v>
      </c>
    </row>
    <row r="219" spans="13:15" x14ac:dyDescent="0.3">
      <c r="M219" s="88"/>
      <c r="N219" s="44">
        <v>385275</v>
      </c>
      <c r="O219" s="88">
        <f t="shared" si="9"/>
        <v>0</v>
      </c>
    </row>
    <row r="220" spans="13:15" x14ac:dyDescent="0.3">
      <c r="M220" s="88"/>
      <c r="N220" s="44">
        <v>387923</v>
      </c>
      <c r="O220" s="88">
        <f t="shared" si="9"/>
        <v>0</v>
      </c>
    </row>
    <row r="221" spans="13:15" x14ac:dyDescent="0.3">
      <c r="M221" s="88"/>
      <c r="N221" s="44">
        <v>389304</v>
      </c>
      <c r="O221" s="88">
        <f t="shared" si="9"/>
        <v>0</v>
      </c>
    </row>
    <row r="222" spans="13:15" x14ac:dyDescent="0.3">
      <c r="M222" s="88"/>
      <c r="N222" s="44">
        <v>394394</v>
      </c>
      <c r="O222" s="88">
        <f t="shared" si="9"/>
        <v>0</v>
      </c>
    </row>
    <row r="223" spans="13:15" x14ac:dyDescent="0.3">
      <c r="M223" s="88"/>
      <c r="N223" s="44">
        <v>394923</v>
      </c>
      <c r="O223" s="88">
        <f t="shared" si="9"/>
        <v>0</v>
      </c>
    </row>
    <row r="224" spans="13:15" x14ac:dyDescent="0.3">
      <c r="M224" s="88"/>
      <c r="N224" s="44">
        <v>395409</v>
      </c>
      <c r="O224" s="88">
        <f t="shared" si="9"/>
        <v>0</v>
      </c>
    </row>
    <row r="225" spans="13:15" x14ac:dyDescent="0.3">
      <c r="M225" s="88"/>
      <c r="N225" s="44">
        <v>395544</v>
      </c>
      <c r="O225" s="88">
        <f t="shared" si="9"/>
        <v>0</v>
      </c>
    </row>
    <row r="226" spans="13:15" x14ac:dyDescent="0.3">
      <c r="M226" s="88"/>
      <c r="N226" s="44">
        <v>396994</v>
      </c>
      <c r="O226" s="88">
        <f t="shared" si="9"/>
        <v>0</v>
      </c>
    </row>
    <row r="227" spans="13:15" x14ac:dyDescent="0.3">
      <c r="M227" s="88"/>
      <c r="N227" s="44">
        <v>397123</v>
      </c>
      <c r="O227" s="88">
        <f t="shared" si="9"/>
        <v>0</v>
      </c>
    </row>
    <row r="228" spans="13:15" x14ac:dyDescent="0.3">
      <c r="M228" s="89"/>
      <c r="N228" s="44">
        <v>397967</v>
      </c>
      <c r="O228" s="89">
        <f t="shared" si="9"/>
        <v>0</v>
      </c>
    </row>
    <row r="229" spans="13:15" x14ac:dyDescent="0.3">
      <c r="M229" s="60">
        <f>MAX(M4:M228)</f>
        <v>22</v>
      </c>
      <c r="N229" s="61">
        <f>COUNT(N4:N228)</f>
        <v>225</v>
      </c>
      <c r="O229" s="18"/>
    </row>
    <row r="230" spans="13:15" x14ac:dyDescent="0.3">
      <c r="M230" s="18"/>
      <c r="N230" s="51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45">
    <mergeCell ref="M41:M47"/>
    <mergeCell ref="B2:B3"/>
    <mergeCell ref="M4:M14"/>
    <mergeCell ref="M15:M27"/>
    <mergeCell ref="M28:M34"/>
    <mergeCell ref="M35:M40"/>
    <mergeCell ref="M174:M181"/>
    <mergeCell ref="M48:M63"/>
    <mergeCell ref="M64:M82"/>
    <mergeCell ref="M83:M88"/>
    <mergeCell ref="M89:M98"/>
    <mergeCell ref="M99:M112"/>
    <mergeCell ref="M113:M122"/>
    <mergeCell ref="M123:M132"/>
    <mergeCell ref="M133:M139"/>
    <mergeCell ref="M140:M150"/>
    <mergeCell ref="M151:M161"/>
    <mergeCell ref="M162:M173"/>
    <mergeCell ref="O4:O14"/>
    <mergeCell ref="O15:O27"/>
    <mergeCell ref="O28:O34"/>
    <mergeCell ref="O35:O40"/>
    <mergeCell ref="O41:O47"/>
    <mergeCell ref="M182:M188"/>
    <mergeCell ref="M189:M199"/>
    <mergeCell ref="M200:M207"/>
    <mergeCell ref="M208:M214"/>
    <mergeCell ref="M215:M228"/>
    <mergeCell ref="O174:O181"/>
    <mergeCell ref="O48:O63"/>
    <mergeCell ref="O64:O82"/>
    <mergeCell ref="O83:O88"/>
    <mergeCell ref="O89:O98"/>
    <mergeCell ref="O99:O112"/>
    <mergeCell ref="O113:O122"/>
    <mergeCell ref="O123:O132"/>
    <mergeCell ref="O133:O139"/>
    <mergeCell ref="O140:O150"/>
    <mergeCell ref="O151:O161"/>
    <mergeCell ref="O162:O173"/>
    <mergeCell ref="O182:O188"/>
    <mergeCell ref="O189:O199"/>
    <mergeCell ref="O200:O207"/>
    <mergeCell ref="O208:O214"/>
    <mergeCell ref="O215:O22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33"/>
  <sheetViews>
    <sheetView tabSelected="1" topLeftCell="B1" workbookViewId="0">
      <selection activeCell="C3" sqref="C3:G10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6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6"/>
      <c r="C4" s="67">
        <v>0.73379603853470254</v>
      </c>
      <c r="D4" s="67">
        <v>22</v>
      </c>
      <c r="E4" s="67">
        <v>19</v>
      </c>
      <c r="F4" s="8">
        <f>1/$M$533</f>
        <v>3.4482758620689655E-2</v>
      </c>
      <c r="G4" s="9">
        <f t="shared" ref="G4:G10" si="0">E4/F4</f>
        <v>551</v>
      </c>
      <c r="H4" s="67">
        <f t="shared" ref="H4:H10" si="1">(G4-$D$13)^2</f>
        <v>2900.5918367346912</v>
      </c>
      <c r="I4" s="2"/>
      <c r="M4" s="87">
        <v>1</v>
      </c>
      <c r="N4" s="44">
        <v>400085</v>
      </c>
      <c r="O4" s="87">
        <f t="shared" ref="O4:O67" si="2">M4/$M$533</f>
        <v>3.4482758620689655E-2</v>
      </c>
    </row>
    <row r="5" spans="2:15" x14ac:dyDescent="0.3">
      <c r="B5" s="66"/>
      <c r="C5" s="67">
        <v>0.59687683608654352</v>
      </c>
      <c r="D5" s="67">
        <v>18</v>
      </c>
      <c r="E5" s="67">
        <v>16</v>
      </c>
      <c r="F5" s="8">
        <f t="shared" ref="F5:F10" si="3">1/$M$533</f>
        <v>3.4482758620689655E-2</v>
      </c>
      <c r="G5" s="9">
        <f t="shared" si="0"/>
        <v>464</v>
      </c>
      <c r="H5" s="67">
        <f t="shared" si="1"/>
        <v>1098.4489795918385</v>
      </c>
      <c r="I5" s="2"/>
      <c r="M5" s="88"/>
      <c r="N5" s="44">
        <v>401204</v>
      </c>
      <c r="O5" s="88">
        <f t="shared" si="2"/>
        <v>0</v>
      </c>
    </row>
    <row r="6" spans="2:15" x14ac:dyDescent="0.3">
      <c r="B6" s="66"/>
      <c r="C6" s="67">
        <v>0.304610042831303</v>
      </c>
      <c r="D6" s="67">
        <v>9</v>
      </c>
      <c r="E6" s="67">
        <v>24</v>
      </c>
      <c r="F6" s="8">
        <f t="shared" si="3"/>
        <v>3.4482758620689655E-2</v>
      </c>
      <c r="G6" s="9">
        <f t="shared" si="0"/>
        <v>696</v>
      </c>
      <c r="H6" s="67">
        <f t="shared" si="1"/>
        <v>39544.16326530611</v>
      </c>
      <c r="I6" s="3"/>
      <c r="M6" s="88"/>
      <c r="N6" s="44">
        <v>402492</v>
      </c>
      <c r="O6" s="88">
        <f t="shared" si="2"/>
        <v>0</v>
      </c>
    </row>
    <row r="7" spans="2:15" x14ac:dyDescent="0.3">
      <c r="B7" s="66"/>
      <c r="C7" s="67">
        <v>0.98876161120080486</v>
      </c>
      <c r="D7" s="67">
        <v>29</v>
      </c>
      <c r="E7" s="67">
        <v>19</v>
      </c>
      <c r="F7" s="8">
        <f t="shared" si="3"/>
        <v>3.4482758620689655E-2</v>
      </c>
      <c r="G7" s="9">
        <f t="shared" si="0"/>
        <v>551</v>
      </c>
      <c r="H7" s="67">
        <f t="shared" si="1"/>
        <v>2900.5918367346912</v>
      </c>
      <c r="I7" s="3"/>
      <c r="M7" s="88"/>
      <c r="N7" s="44">
        <v>403197</v>
      </c>
      <c r="O7" s="88">
        <f t="shared" si="2"/>
        <v>0</v>
      </c>
    </row>
    <row r="8" spans="2:15" x14ac:dyDescent="0.3">
      <c r="B8" s="66"/>
      <c r="C8" s="67">
        <v>0.19170364593561418</v>
      </c>
      <c r="D8" s="67">
        <v>6</v>
      </c>
      <c r="E8" s="67">
        <v>11</v>
      </c>
      <c r="F8" s="8">
        <f t="shared" si="3"/>
        <v>3.4482758620689655E-2</v>
      </c>
      <c r="G8" s="9">
        <f t="shared" si="0"/>
        <v>319</v>
      </c>
      <c r="H8" s="67">
        <f t="shared" si="1"/>
        <v>31734.877551020418</v>
      </c>
      <c r="I8" s="3"/>
      <c r="M8" s="88"/>
      <c r="N8" s="44">
        <v>403956</v>
      </c>
      <c r="O8" s="88">
        <f t="shared" si="2"/>
        <v>0</v>
      </c>
    </row>
    <row r="9" spans="2:15" x14ac:dyDescent="0.3">
      <c r="B9" s="66"/>
      <c r="C9" s="67">
        <v>0.18452805716181819</v>
      </c>
      <c r="D9" s="67">
        <v>6</v>
      </c>
      <c r="E9" s="67">
        <v>11</v>
      </c>
      <c r="F9" s="8">
        <f t="shared" si="3"/>
        <v>3.4482758620689655E-2</v>
      </c>
      <c r="G9" s="9">
        <f t="shared" si="0"/>
        <v>319</v>
      </c>
      <c r="H9" s="67">
        <f t="shared" si="1"/>
        <v>31734.877551020418</v>
      </c>
      <c r="I9" s="2"/>
      <c r="K9" s="2"/>
      <c r="L9" s="2"/>
      <c r="M9" s="88"/>
      <c r="N9" s="44">
        <v>404684</v>
      </c>
      <c r="O9" s="88">
        <f t="shared" si="2"/>
        <v>0</v>
      </c>
    </row>
    <row r="10" spans="2:15" x14ac:dyDescent="0.3">
      <c r="B10" s="66"/>
      <c r="C10" s="67">
        <v>9.1998060996282938E-2</v>
      </c>
      <c r="D10" s="67">
        <v>3</v>
      </c>
      <c r="E10" s="67">
        <v>20</v>
      </c>
      <c r="F10" s="8">
        <f t="shared" si="3"/>
        <v>3.4482758620689655E-2</v>
      </c>
      <c r="G10" s="9">
        <f t="shared" si="0"/>
        <v>580</v>
      </c>
      <c r="H10" s="67">
        <f t="shared" si="1"/>
        <v>6865.3061224489757</v>
      </c>
      <c r="I10" s="2"/>
      <c r="M10" s="88"/>
      <c r="N10" s="44">
        <v>409645</v>
      </c>
      <c r="O10" s="88">
        <f t="shared" si="2"/>
        <v>0</v>
      </c>
    </row>
    <row r="11" spans="2:15" x14ac:dyDescent="0.3">
      <c r="B11" s="66"/>
      <c r="C11" s="66"/>
      <c r="D11" s="17"/>
      <c r="E11" s="17">
        <f>SUM(E4:E10)</f>
        <v>120</v>
      </c>
      <c r="F11" s="18"/>
      <c r="G11" s="19"/>
      <c r="H11" s="17"/>
      <c r="I11" s="2"/>
      <c r="M11" s="88"/>
      <c r="N11" s="44">
        <v>413371</v>
      </c>
      <c r="O11" s="88">
        <f t="shared" si="2"/>
        <v>0</v>
      </c>
    </row>
    <row r="12" spans="2:15" x14ac:dyDescent="0.3">
      <c r="B12" s="66"/>
      <c r="C12" s="66"/>
      <c r="D12" s="17"/>
      <c r="E12" s="17"/>
      <c r="F12" s="18"/>
      <c r="G12" s="19"/>
      <c r="H12" s="17"/>
      <c r="I12" s="2"/>
      <c r="M12" s="88"/>
      <c r="N12" s="44">
        <v>416059</v>
      </c>
      <c r="O12" s="88">
        <f t="shared" si="2"/>
        <v>0</v>
      </c>
    </row>
    <row r="13" spans="2:15" ht="43.2" x14ac:dyDescent="0.3">
      <c r="B13" s="66"/>
      <c r="C13" s="16" t="s">
        <v>51</v>
      </c>
      <c r="D13" s="11">
        <f>AVERAGE(G4:G10)</f>
        <v>497.14285714285717</v>
      </c>
      <c r="E13" s="20"/>
      <c r="G13" s="19"/>
      <c r="H13" s="17"/>
      <c r="I13" s="2"/>
      <c r="M13" s="88"/>
      <c r="N13" s="44">
        <v>416839</v>
      </c>
      <c r="O13" s="88">
        <f t="shared" si="2"/>
        <v>0</v>
      </c>
    </row>
    <row r="14" spans="2:15" ht="43.2" x14ac:dyDescent="0.3">
      <c r="B14" s="66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44">
        <v>423522</v>
      </c>
      <c r="O14" s="88">
        <f t="shared" si="2"/>
        <v>0</v>
      </c>
    </row>
    <row r="15" spans="2:15" x14ac:dyDescent="0.3">
      <c r="B15" s="66"/>
      <c r="C15" s="16" t="s">
        <v>2</v>
      </c>
      <c r="D15" s="12">
        <f>SQRT((SUM(H4:H10))/(COUNT(D4:D10)*(COUNT(D4:D10)-1)))</f>
        <v>52.7299628256254</v>
      </c>
      <c r="I15" s="2"/>
      <c r="M15" s="88"/>
      <c r="N15" s="44">
        <v>428538</v>
      </c>
      <c r="O15" s="88">
        <f t="shared" si="2"/>
        <v>0</v>
      </c>
    </row>
    <row r="16" spans="2:15" x14ac:dyDescent="0.3">
      <c r="B16" s="66"/>
      <c r="C16" s="16" t="s">
        <v>1</v>
      </c>
      <c r="D16" s="12">
        <f>MEDIAN(G4:G10)</f>
        <v>551</v>
      </c>
      <c r="I16" s="2"/>
      <c r="M16" s="88"/>
      <c r="N16" s="44">
        <v>430165</v>
      </c>
      <c r="O16" s="88">
        <f t="shared" si="2"/>
        <v>0</v>
      </c>
    </row>
    <row r="17" spans="2:15" x14ac:dyDescent="0.3">
      <c r="B17" s="66"/>
      <c r="C17" s="16" t="s">
        <v>3</v>
      </c>
      <c r="D17" s="12">
        <f>_xlfn.MODE.SNGL(G4:G10)</f>
        <v>551</v>
      </c>
      <c r="I17" s="2"/>
      <c r="M17" s="88"/>
      <c r="N17" s="44">
        <v>430994</v>
      </c>
      <c r="O17" s="88">
        <f t="shared" si="2"/>
        <v>0</v>
      </c>
    </row>
    <row r="18" spans="2:15" x14ac:dyDescent="0.3">
      <c r="B18" s="66"/>
      <c r="C18" s="66"/>
      <c r="I18" s="2"/>
      <c r="M18" s="88"/>
      <c r="N18" s="44">
        <v>431591</v>
      </c>
      <c r="O18" s="88">
        <f t="shared" si="2"/>
        <v>0</v>
      </c>
    </row>
    <row r="19" spans="2:15" x14ac:dyDescent="0.3">
      <c r="B19" s="66"/>
      <c r="C19" s="66"/>
      <c r="M19" s="88"/>
      <c r="N19" s="44">
        <v>433284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434495</v>
      </c>
      <c r="O20" s="88">
        <f t="shared" si="2"/>
        <v>0</v>
      </c>
    </row>
    <row r="21" spans="2:15" x14ac:dyDescent="0.3">
      <c r="G21" s="12">
        <f>MIN(G4:G10)</f>
        <v>319</v>
      </c>
      <c r="H21" s="6">
        <f t="array" ref="H21:H31">FREQUENCY(G4:G10,G21:G31)</f>
        <v>2</v>
      </c>
      <c r="I21" s="13">
        <f t="shared" ref="I21:I31" si="4">H21/COUNT($G$4:$G$10)</f>
        <v>0.2857142857142857</v>
      </c>
      <c r="J21" s="13">
        <f>I21</f>
        <v>0.2857142857142857</v>
      </c>
      <c r="M21" s="89"/>
      <c r="N21" s="44">
        <v>434578</v>
      </c>
      <c r="O21" s="89">
        <f t="shared" si="2"/>
        <v>0</v>
      </c>
    </row>
    <row r="22" spans="2:15" x14ac:dyDescent="0.3">
      <c r="G22" s="12">
        <f t="shared" ref="G22:G30" si="5">G21+($G$31-$G$21)/10</f>
        <v>356.7</v>
      </c>
      <c r="H22" s="6">
        <v>0</v>
      </c>
      <c r="I22" s="13">
        <f t="shared" si="4"/>
        <v>0</v>
      </c>
      <c r="J22" s="13">
        <f>J21+I22</f>
        <v>0.2857142857142857</v>
      </c>
      <c r="M22" s="87">
        <v>2</v>
      </c>
      <c r="N22" s="44">
        <v>399034</v>
      </c>
      <c r="O22" s="87">
        <f t="shared" si="2"/>
        <v>6.8965517241379309E-2</v>
      </c>
    </row>
    <row r="23" spans="2:15" x14ac:dyDescent="0.3">
      <c r="G23" s="12">
        <f t="shared" si="5"/>
        <v>394.4</v>
      </c>
      <c r="H23" s="6">
        <v>0</v>
      </c>
      <c r="I23" s="13">
        <f t="shared" si="4"/>
        <v>0</v>
      </c>
      <c r="J23" s="13">
        <f t="shared" ref="J23:J31" si="6">J22+I23</f>
        <v>0.2857142857142857</v>
      </c>
      <c r="M23" s="88"/>
      <c r="N23" s="44">
        <v>401238</v>
      </c>
      <c r="O23" s="88">
        <f t="shared" si="2"/>
        <v>0</v>
      </c>
    </row>
    <row r="24" spans="2:15" x14ac:dyDescent="0.3">
      <c r="G24" s="12">
        <f t="shared" si="5"/>
        <v>432.09999999999997</v>
      </c>
      <c r="H24" s="6">
        <v>0</v>
      </c>
      <c r="I24" s="13">
        <f t="shared" si="4"/>
        <v>0</v>
      </c>
      <c r="J24" s="13">
        <f t="shared" si="6"/>
        <v>0.2857142857142857</v>
      </c>
      <c r="M24" s="88"/>
      <c r="N24" s="44">
        <v>403432</v>
      </c>
      <c r="O24" s="88">
        <f t="shared" si="2"/>
        <v>0</v>
      </c>
    </row>
    <row r="25" spans="2:15" x14ac:dyDescent="0.3">
      <c r="G25" s="12">
        <f t="shared" si="5"/>
        <v>469.79999999999995</v>
      </c>
      <c r="H25" s="6">
        <v>1</v>
      </c>
      <c r="I25" s="13">
        <f t="shared" si="4"/>
        <v>0.14285714285714285</v>
      </c>
      <c r="J25" s="13">
        <f t="shared" si="6"/>
        <v>0.42857142857142855</v>
      </c>
      <c r="M25" s="88"/>
      <c r="N25" s="44">
        <v>404784</v>
      </c>
      <c r="O25" s="88">
        <f t="shared" si="2"/>
        <v>0</v>
      </c>
    </row>
    <row r="26" spans="2:15" x14ac:dyDescent="0.3">
      <c r="G26" s="12">
        <f t="shared" si="5"/>
        <v>507.49999999999994</v>
      </c>
      <c r="H26" s="6">
        <v>0</v>
      </c>
      <c r="I26" s="13">
        <f t="shared" si="4"/>
        <v>0</v>
      </c>
      <c r="J26" s="13">
        <f t="shared" si="6"/>
        <v>0.42857142857142855</v>
      </c>
      <c r="M26" s="88"/>
      <c r="N26" s="44">
        <v>405814</v>
      </c>
      <c r="O26" s="88">
        <f t="shared" si="2"/>
        <v>0</v>
      </c>
    </row>
    <row r="27" spans="2:15" x14ac:dyDescent="0.3">
      <c r="G27" s="12">
        <f t="shared" si="5"/>
        <v>545.19999999999993</v>
      </c>
      <c r="H27" s="6">
        <v>0</v>
      </c>
      <c r="I27" s="13">
        <f t="shared" si="4"/>
        <v>0</v>
      </c>
      <c r="J27" s="13">
        <f t="shared" si="6"/>
        <v>0.42857142857142855</v>
      </c>
      <c r="M27" s="88"/>
      <c r="N27" s="44">
        <v>405889</v>
      </c>
      <c r="O27" s="88">
        <f t="shared" si="2"/>
        <v>0</v>
      </c>
    </row>
    <row r="28" spans="2:15" x14ac:dyDescent="0.3">
      <c r="G28" s="12">
        <f t="shared" si="5"/>
        <v>582.9</v>
      </c>
      <c r="H28" s="6">
        <v>3</v>
      </c>
      <c r="I28" s="13">
        <f t="shared" si="4"/>
        <v>0.42857142857142855</v>
      </c>
      <c r="J28" s="13">
        <f t="shared" si="6"/>
        <v>0.8571428571428571</v>
      </c>
      <c r="M28" s="88"/>
      <c r="N28" s="44">
        <v>405894</v>
      </c>
      <c r="O28" s="88">
        <f t="shared" si="2"/>
        <v>0</v>
      </c>
    </row>
    <row r="29" spans="2:15" x14ac:dyDescent="0.3">
      <c r="G29" s="12">
        <f t="shared" si="5"/>
        <v>620.6</v>
      </c>
      <c r="H29" s="6">
        <v>0</v>
      </c>
      <c r="I29" s="13">
        <f t="shared" si="4"/>
        <v>0</v>
      </c>
      <c r="J29" s="13">
        <f t="shared" si="6"/>
        <v>0.8571428571428571</v>
      </c>
      <c r="M29" s="88"/>
      <c r="N29" s="44">
        <v>407045</v>
      </c>
      <c r="O29" s="88">
        <f t="shared" si="2"/>
        <v>0</v>
      </c>
    </row>
    <row r="30" spans="2:15" x14ac:dyDescent="0.3">
      <c r="G30" s="12">
        <f t="shared" si="5"/>
        <v>658.30000000000007</v>
      </c>
      <c r="H30" s="6">
        <v>0</v>
      </c>
      <c r="I30" s="13">
        <f t="shared" si="4"/>
        <v>0</v>
      </c>
      <c r="J30" s="13">
        <f t="shared" si="6"/>
        <v>0.8571428571428571</v>
      </c>
      <c r="M30" s="88"/>
      <c r="N30" s="44">
        <v>407633</v>
      </c>
      <c r="O30" s="88">
        <f t="shared" si="2"/>
        <v>0</v>
      </c>
    </row>
    <row r="31" spans="2:15" x14ac:dyDescent="0.3">
      <c r="G31" s="11">
        <f>MAX(G4:G10)</f>
        <v>696</v>
      </c>
      <c r="H31" s="6">
        <v>1</v>
      </c>
      <c r="I31" s="13">
        <f t="shared" si="4"/>
        <v>0.14285714285714285</v>
      </c>
      <c r="J31" s="13">
        <f t="shared" si="6"/>
        <v>1</v>
      </c>
      <c r="M31" s="88"/>
      <c r="N31" s="44">
        <v>414048</v>
      </c>
      <c r="O31" s="88">
        <f t="shared" si="2"/>
        <v>0</v>
      </c>
    </row>
    <row r="32" spans="2:15" x14ac:dyDescent="0.3">
      <c r="M32" s="88"/>
      <c r="N32" s="44">
        <v>416794</v>
      </c>
      <c r="O32" s="88">
        <f t="shared" si="2"/>
        <v>0</v>
      </c>
    </row>
    <row r="33" spans="13:15" x14ac:dyDescent="0.3">
      <c r="M33" s="88"/>
      <c r="N33" s="44">
        <v>419571</v>
      </c>
      <c r="O33" s="88">
        <f t="shared" si="2"/>
        <v>0</v>
      </c>
    </row>
    <row r="34" spans="13:15" x14ac:dyDescent="0.3">
      <c r="M34" s="88"/>
      <c r="N34" s="44">
        <v>419803</v>
      </c>
      <c r="O34" s="88">
        <f t="shared" si="2"/>
        <v>0</v>
      </c>
    </row>
    <row r="35" spans="13:15" x14ac:dyDescent="0.3">
      <c r="M35" s="88"/>
      <c r="N35" s="44">
        <v>420966</v>
      </c>
      <c r="O35" s="88">
        <f t="shared" si="2"/>
        <v>0</v>
      </c>
    </row>
    <row r="36" spans="13:15" x14ac:dyDescent="0.3">
      <c r="M36" s="88"/>
      <c r="N36" s="44">
        <v>421059</v>
      </c>
      <c r="O36" s="88">
        <f t="shared" si="2"/>
        <v>0</v>
      </c>
    </row>
    <row r="37" spans="13:15" x14ac:dyDescent="0.3">
      <c r="M37" s="88"/>
      <c r="N37" s="44">
        <v>421975</v>
      </c>
      <c r="O37" s="88">
        <f t="shared" si="2"/>
        <v>0</v>
      </c>
    </row>
    <row r="38" spans="13:15" x14ac:dyDescent="0.3">
      <c r="M38" s="88"/>
      <c r="N38" s="44">
        <v>426419</v>
      </c>
      <c r="O38" s="88">
        <f t="shared" si="2"/>
        <v>0</v>
      </c>
    </row>
    <row r="39" spans="13:15" x14ac:dyDescent="0.3">
      <c r="M39" s="88"/>
      <c r="N39" s="44">
        <v>426683</v>
      </c>
      <c r="O39" s="88">
        <f t="shared" si="2"/>
        <v>0</v>
      </c>
    </row>
    <row r="40" spans="13:15" x14ac:dyDescent="0.3">
      <c r="M40" s="88"/>
      <c r="N40" s="44">
        <v>428580</v>
      </c>
      <c r="O40" s="88">
        <f t="shared" si="2"/>
        <v>0</v>
      </c>
    </row>
    <row r="41" spans="13:15" x14ac:dyDescent="0.3">
      <c r="M41" s="88"/>
      <c r="N41" s="44">
        <v>429743</v>
      </c>
      <c r="O41" s="88">
        <f t="shared" si="2"/>
        <v>0</v>
      </c>
    </row>
    <row r="42" spans="13:15" x14ac:dyDescent="0.3">
      <c r="M42" s="88"/>
      <c r="N42" s="44">
        <v>434668</v>
      </c>
      <c r="O42" s="88">
        <f t="shared" si="2"/>
        <v>0</v>
      </c>
    </row>
    <row r="43" spans="13:15" x14ac:dyDescent="0.3">
      <c r="M43" s="89"/>
      <c r="N43" s="44">
        <v>435840</v>
      </c>
      <c r="O43" s="89">
        <f t="shared" si="2"/>
        <v>0</v>
      </c>
    </row>
    <row r="44" spans="13:15" x14ac:dyDescent="0.3">
      <c r="M44" s="87">
        <v>3</v>
      </c>
      <c r="N44" s="44">
        <v>401569</v>
      </c>
      <c r="O44" s="87">
        <f t="shared" si="2"/>
        <v>0.10344827586206896</v>
      </c>
    </row>
    <row r="45" spans="13:15" x14ac:dyDescent="0.3">
      <c r="M45" s="88"/>
      <c r="N45" s="44">
        <v>404284</v>
      </c>
      <c r="O45" s="88">
        <f t="shared" si="2"/>
        <v>0</v>
      </c>
    </row>
    <row r="46" spans="13:15" x14ac:dyDescent="0.3">
      <c r="M46" s="88"/>
      <c r="N46" s="44">
        <v>405957</v>
      </c>
      <c r="O46" s="88">
        <f t="shared" si="2"/>
        <v>0</v>
      </c>
    </row>
    <row r="47" spans="13:15" x14ac:dyDescent="0.3">
      <c r="M47" s="88"/>
      <c r="N47" s="44">
        <v>405969</v>
      </c>
      <c r="O47" s="88">
        <f t="shared" si="2"/>
        <v>0</v>
      </c>
    </row>
    <row r="48" spans="13:15" x14ac:dyDescent="0.3">
      <c r="M48" s="88"/>
      <c r="N48" s="44">
        <v>406157</v>
      </c>
      <c r="O48" s="88">
        <f t="shared" si="2"/>
        <v>0</v>
      </c>
    </row>
    <row r="49" spans="13:15" x14ac:dyDescent="0.3">
      <c r="M49" s="88"/>
      <c r="N49" s="44">
        <v>407612</v>
      </c>
      <c r="O49" s="88">
        <f t="shared" si="2"/>
        <v>0</v>
      </c>
    </row>
    <row r="50" spans="13:15" x14ac:dyDescent="0.3">
      <c r="M50" s="88"/>
      <c r="N50" s="44">
        <v>408493</v>
      </c>
      <c r="O50" s="88">
        <f t="shared" si="2"/>
        <v>0</v>
      </c>
    </row>
    <row r="51" spans="13:15" x14ac:dyDescent="0.3">
      <c r="M51" s="88"/>
      <c r="N51" s="44">
        <v>409386</v>
      </c>
      <c r="O51" s="88">
        <f t="shared" si="2"/>
        <v>0</v>
      </c>
    </row>
    <row r="52" spans="13:15" x14ac:dyDescent="0.3">
      <c r="M52" s="88"/>
      <c r="N52" s="44">
        <v>409649</v>
      </c>
      <c r="O52" s="88">
        <f t="shared" si="2"/>
        <v>0</v>
      </c>
    </row>
    <row r="53" spans="13:15" x14ac:dyDescent="0.3">
      <c r="M53" s="88"/>
      <c r="N53" s="44">
        <v>409791</v>
      </c>
      <c r="O53" s="88">
        <f t="shared" si="2"/>
        <v>0</v>
      </c>
    </row>
    <row r="54" spans="13:15" x14ac:dyDescent="0.3">
      <c r="M54" s="88"/>
      <c r="N54" s="44">
        <v>415436</v>
      </c>
      <c r="O54" s="88">
        <f t="shared" si="2"/>
        <v>0</v>
      </c>
    </row>
    <row r="55" spans="13:15" x14ac:dyDescent="0.3">
      <c r="M55" s="88"/>
      <c r="N55" s="44">
        <v>423504</v>
      </c>
      <c r="O55" s="88">
        <f t="shared" si="2"/>
        <v>0</v>
      </c>
    </row>
    <row r="56" spans="13:15" x14ac:dyDescent="0.3">
      <c r="M56" s="88"/>
      <c r="N56" s="44">
        <v>426694</v>
      </c>
      <c r="O56" s="88">
        <f t="shared" si="2"/>
        <v>0</v>
      </c>
    </row>
    <row r="57" spans="13:15" x14ac:dyDescent="0.3">
      <c r="M57" s="88"/>
      <c r="N57" s="50">
        <v>428665</v>
      </c>
      <c r="O57" s="88">
        <f t="shared" si="2"/>
        <v>0</v>
      </c>
    </row>
    <row r="58" spans="13:15" x14ac:dyDescent="0.3">
      <c r="M58" s="88"/>
      <c r="N58" s="44">
        <v>430194</v>
      </c>
      <c r="O58" s="88">
        <f t="shared" si="2"/>
        <v>0</v>
      </c>
    </row>
    <row r="59" spans="13:15" x14ac:dyDescent="0.3">
      <c r="M59" s="88"/>
      <c r="N59" s="44">
        <v>430566</v>
      </c>
      <c r="O59" s="88">
        <f t="shared" si="2"/>
        <v>0</v>
      </c>
    </row>
    <row r="60" spans="13:15" x14ac:dyDescent="0.3">
      <c r="M60" s="88"/>
      <c r="N60" s="44">
        <v>432067</v>
      </c>
      <c r="O60" s="88">
        <f t="shared" si="2"/>
        <v>0</v>
      </c>
    </row>
    <row r="61" spans="13:15" x14ac:dyDescent="0.3">
      <c r="M61" s="88"/>
      <c r="N61" s="44">
        <v>434950</v>
      </c>
      <c r="O61" s="88">
        <f t="shared" si="2"/>
        <v>0</v>
      </c>
    </row>
    <row r="62" spans="13:15" x14ac:dyDescent="0.3">
      <c r="M62" s="88"/>
      <c r="N62" s="44">
        <v>435622</v>
      </c>
      <c r="O62" s="88">
        <f t="shared" si="2"/>
        <v>0</v>
      </c>
    </row>
    <row r="63" spans="13:15" x14ac:dyDescent="0.3">
      <c r="M63" s="89"/>
      <c r="N63" s="44">
        <v>435793</v>
      </c>
      <c r="O63" s="89">
        <f t="shared" si="2"/>
        <v>0</v>
      </c>
    </row>
    <row r="64" spans="13:15" x14ac:dyDescent="0.3">
      <c r="M64" s="87">
        <v>4</v>
      </c>
      <c r="N64" s="44">
        <v>398893</v>
      </c>
      <c r="O64" s="87">
        <f t="shared" si="2"/>
        <v>0.13793103448275862</v>
      </c>
    </row>
    <row r="65" spans="13:15" x14ac:dyDescent="0.3">
      <c r="M65" s="88"/>
      <c r="N65" s="44">
        <v>399082</v>
      </c>
      <c r="O65" s="88">
        <f t="shared" si="2"/>
        <v>0</v>
      </c>
    </row>
    <row r="66" spans="13:15" x14ac:dyDescent="0.3">
      <c r="M66" s="88"/>
      <c r="N66" s="44">
        <v>402520</v>
      </c>
      <c r="O66" s="88">
        <f t="shared" si="2"/>
        <v>0</v>
      </c>
    </row>
    <row r="67" spans="13:15" x14ac:dyDescent="0.3">
      <c r="M67" s="88"/>
      <c r="N67" s="44">
        <v>404037</v>
      </c>
      <c r="O67" s="88">
        <f t="shared" si="2"/>
        <v>0</v>
      </c>
    </row>
    <row r="68" spans="13:15" x14ac:dyDescent="0.3">
      <c r="M68" s="88"/>
      <c r="N68" s="44">
        <v>404813</v>
      </c>
      <c r="O68" s="88">
        <f t="shared" ref="O68:O131" si="7">M68/$M$533</f>
        <v>0</v>
      </c>
    </row>
    <row r="69" spans="13:15" x14ac:dyDescent="0.3">
      <c r="M69" s="88"/>
      <c r="N69" s="44">
        <v>405827</v>
      </c>
      <c r="O69" s="88">
        <f t="shared" si="7"/>
        <v>0</v>
      </c>
    </row>
    <row r="70" spans="13:15" x14ac:dyDescent="0.3">
      <c r="M70" s="88"/>
      <c r="N70" s="44">
        <v>406951</v>
      </c>
      <c r="O70" s="88">
        <f t="shared" si="7"/>
        <v>0</v>
      </c>
    </row>
    <row r="71" spans="13:15" x14ac:dyDescent="0.3">
      <c r="M71" s="88"/>
      <c r="N71" s="44">
        <v>407815</v>
      </c>
      <c r="O71" s="88">
        <f t="shared" si="7"/>
        <v>0</v>
      </c>
    </row>
    <row r="72" spans="13:15" x14ac:dyDescent="0.3">
      <c r="M72" s="88"/>
      <c r="N72" s="44">
        <v>408310</v>
      </c>
      <c r="O72" s="88">
        <f t="shared" si="7"/>
        <v>0</v>
      </c>
    </row>
    <row r="73" spans="13:15" x14ac:dyDescent="0.3">
      <c r="M73" s="88"/>
      <c r="N73" s="44">
        <v>409544</v>
      </c>
      <c r="O73" s="88">
        <f t="shared" si="7"/>
        <v>0</v>
      </c>
    </row>
    <row r="74" spans="13:15" x14ac:dyDescent="0.3">
      <c r="M74" s="88"/>
      <c r="N74" s="44">
        <v>410736</v>
      </c>
      <c r="O74" s="88">
        <f t="shared" si="7"/>
        <v>0</v>
      </c>
    </row>
    <row r="75" spans="13:15" x14ac:dyDescent="0.3">
      <c r="M75" s="88"/>
      <c r="N75" s="44">
        <v>414749</v>
      </c>
      <c r="O75" s="88">
        <f t="shared" si="7"/>
        <v>0</v>
      </c>
    </row>
    <row r="76" spans="13:15" x14ac:dyDescent="0.3">
      <c r="M76" s="88"/>
      <c r="N76" s="44">
        <v>416030</v>
      </c>
      <c r="O76" s="88">
        <f t="shared" si="7"/>
        <v>0</v>
      </c>
    </row>
    <row r="77" spans="13:15" x14ac:dyDescent="0.3">
      <c r="M77" s="88"/>
      <c r="N77" s="44">
        <v>416036</v>
      </c>
      <c r="O77" s="88">
        <f t="shared" si="7"/>
        <v>0</v>
      </c>
    </row>
    <row r="78" spans="13:15" x14ac:dyDescent="0.3">
      <c r="M78" s="88"/>
      <c r="N78" s="44">
        <v>417945</v>
      </c>
      <c r="O78" s="88">
        <f t="shared" si="7"/>
        <v>0</v>
      </c>
    </row>
    <row r="79" spans="13:15" x14ac:dyDescent="0.3">
      <c r="M79" s="88"/>
      <c r="N79" s="44">
        <v>418139</v>
      </c>
      <c r="O79" s="88">
        <f t="shared" si="7"/>
        <v>0</v>
      </c>
    </row>
    <row r="80" spans="13:15" x14ac:dyDescent="0.3">
      <c r="M80" s="88"/>
      <c r="N80" s="44">
        <v>419545</v>
      </c>
      <c r="O80" s="88">
        <f t="shared" si="7"/>
        <v>0</v>
      </c>
    </row>
    <row r="81" spans="13:15" x14ac:dyDescent="0.3">
      <c r="M81" s="88"/>
      <c r="N81" s="44">
        <v>421421</v>
      </c>
      <c r="O81" s="88">
        <f t="shared" si="7"/>
        <v>0</v>
      </c>
    </row>
    <row r="82" spans="13:15" x14ac:dyDescent="0.3">
      <c r="M82" s="88"/>
      <c r="N82" s="44">
        <v>422036</v>
      </c>
      <c r="O82" s="88">
        <f t="shared" si="7"/>
        <v>0</v>
      </c>
    </row>
    <row r="83" spans="13:15" x14ac:dyDescent="0.3">
      <c r="M83" s="88"/>
      <c r="N83" s="44">
        <v>425999</v>
      </c>
      <c r="O83" s="88">
        <f t="shared" si="7"/>
        <v>0</v>
      </c>
    </row>
    <row r="84" spans="13:15" x14ac:dyDescent="0.3">
      <c r="M84" s="88"/>
      <c r="N84" s="44">
        <v>426614</v>
      </c>
      <c r="O84" s="88">
        <f t="shared" si="7"/>
        <v>0</v>
      </c>
    </row>
    <row r="85" spans="13:15" x14ac:dyDescent="0.3">
      <c r="M85" s="88"/>
      <c r="N85" s="44">
        <v>426647</v>
      </c>
      <c r="O85" s="88">
        <f t="shared" si="7"/>
        <v>0</v>
      </c>
    </row>
    <row r="86" spans="13:15" x14ac:dyDescent="0.3">
      <c r="M86" s="89"/>
      <c r="N86" s="44">
        <v>434948</v>
      </c>
      <c r="O86" s="89">
        <f t="shared" si="7"/>
        <v>0</v>
      </c>
    </row>
    <row r="87" spans="13:15" x14ac:dyDescent="0.3">
      <c r="M87" s="87">
        <v>5</v>
      </c>
      <c r="N87" s="44">
        <v>405901</v>
      </c>
      <c r="O87" s="87">
        <f t="shared" si="7"/>
        <v>0.17241379310344829</v>
      </c>
    </row>
    <row r="88" spans="13:15" x14ac:dyDescent="0.3">
      <c r="M88" s="88"/>
      <c r="N88" s="44">
        <v>406124</v>
      </c>
      <c r="O88" s="88">
        <f t="shared" si="7"/>
        <v>0</v>
      </c>
    </row>
    <row r="89" spans="13:15" x14ac:dyDescent="0.3">
      <c r="M89" s="88"/>
      <c r="N89" s="44">
        <v>410533</v>
      </c>
      <c r="O89" s="88">
        <f t="shared" si="7"/>
        <v>0</v>
      </c>
    </row>
    <row r="90" spans="13:15" x14ac:dyDescent="0.3">
      <c r="M90" s="88"/>
      <c r="N90" s="44">
        <v>416011</v>
      </c>
      <c r="O90" s="88">
        <f t="shared" si="7"/>
        <v>0</v>
      </c>
    </row>
    <row r="91" spans="13:15" x14ac:dyDescent="0.3">
      <c r="M91" s="88"/>
      <c r="N91" s="44">
        <v>425625</v>
      </c>
      <c r="O91" s="88">
        <f t="shared" si="7"/>
        <v>0</v>
      </c>
    </row>
    <row r="92" spans="13:15" x14ac:dyDescent="0.3">
      <c r="M92" s="89"/>
      <c r="N92" s="44">
        <v>427600</v>
      </c>
      <c r="O92" s="89">
        <f t="shared" si="7"/>
        <v>0</v>
      </c>
    </row>
    <row r="93" spans="13:15" x14ac:dyDescent="0.3">
      <c r="M93" s="87">
        <v>6</v>
      </c>
      <c r="N93" s="44">
        <v>399684</v>
      </c>
      <c r="O93" s="87">
        <f t="shared" si="7"/>
        <v>0.20689655172413793</v>
      </c>
    </row>
    <row r="94" spans="13:15" x14ac:dyDescent="0.3">
      <c r="M94" s="88"/>
      <c r="N94" s="50">
        <v>400345</v>
      </c>
      <c r="O94" s="88">
        <f t="shared" si="7"/>
        <v>0</v>
      </c>
    </row>
    <row r="95" spans="13:15" x14ac:dyDescent="0.3">
      <c r="M95" s="88"/>
      <c r="N95" s="44">
        <v>404822</v>
      </c>
      <c r="O95" s="88">
        <f t="shared" si="7"/>
        <v>0</v>
      </c>
    </row>
    <row r="96" spans="13:15" x14ac:dyDescent="0.3">
      <c r="M96" s="88"/>
      <c r="N96" s="44">
        <v>407739</v>
      </c>
      <c r="O96" s="88">
        <f t="shared" si="7"/>
        <v>0</v>
      </c>
    </row>
    <row r="97" spans="13:15" x14ac:dyDescent="0.3">
      <c r="M97" s="88"/>
      <c r="N97" s="44">
        <v>408425</v>
      </c>
      <c r="O97" s="88">
        <f t="shared" si="7"/>
        <v>0</v>
      </c>
    </row>
    <row r="98" spans="13:15" x14ac:dyDescent="0.3">
      <c r="M98" s="88"/>
      <c r="N98" s="44">
        <v>413821</v>
      </c>
      <c r="O98" s="88">
        <f t="shared" si="7"/>
        <v>0</v>
      </c>
    </row>
    <row r="99" spans="13:15" x14ac:dyDescent="0.3">
      <c r="M99" s="88"/>
      <c r="N99" s="44">
        <v>415434</v>
      </c>
      <c r="O99" s="88">
        <f t="shared" si="7"/>
        <v>0</v>
      </c>
    </row>
    <row r="100" spans="13:15" x14ac:dyDescent="0.3">
      <c r="M100" s="88"/>
      <c r="N100" s="50">
        <v>418046</v>
      </c>
      <c r="O100" s="88">
        <f t="shared" si="7"/>
        <v>0</v>
      </c>
    </row>
    <row r="101" spans="13:15" x14ac:dyDescent="0.3">
      <c r="M101" s="88"/>
      <c r="N101" s="44">
        <v>420174</v>
      </c>
      <c r="O101" s="88">
        <f t="shared" si="7"/>
        <v>0</v>
      </c>
    </row>
    <row r="102" spans="13:15" x14ac:dyDescent="0.3">
      <c r="M102" s="88"/>
      <c r="N102" s="44">
        <v>429489</v>
      </c>
      <c r="O102" s="88">
        <f t="shared" si="7"/>
        <v>0</v>
      </c>
    </row>
    <row r="103" spans="13:15" x14ac:dyDescent="0.3">
      <c r="M103" s="89"/>
      <c r="N103" s="44">
        <v>433915</v>
      </c>
      <c r="O103" s="89">
        <f t="shared" si="7"/>
        <v>0</v>
      </c>
    </row>
    <row r="104" spans="13:15" x14ac:dyDescent="0.3">
      <c r="M104" s="87">
        <v>7</v>
      </c>
      <c r="N104" s="44">
        <v>399093</v>
      </c>
      <c r="O104" s="87">
        <f t="shared" si="7"/>
        <v>0.2413793103448276</v>
      </c>
    </row>
    <row r="105" spans="13:15" x14ac:dyDescent="0.3">
      <c r="M105" s="88"/>
      <c r="N105" s="44">
        <v>402503</v>
      </c>
      <c r="O105" s="88">
        <f t="shared" si="7"/>
        <v>0</v>
      </c>
    </row>
    <row r="106" spans="13:15" x14ac:dyDescent="0.3">
      <c r="M106" s="88"/>
      <c r="N106" s="44">
        <v>413212</v>
      </c>
      <c r="O106" s="88">
        <f t="shared" si="7"/>
        <v>0</v>
      </c>
    </row>
    <row r="107" spans="13:15" x14ac:dyDescent="0.3">
      <c r="M107" s="88"/>
      <c r="N107" s="44">
        <v>413431</v>
      </c>
      <c r="O107" s="88">
        <f t="shared" si="7"/>
        <v>0</v>
      </c>
    </row>
    <row r="108" spans="13:15" x14ac:dyDescent="0.3">
      <c r="M108" s="88"/>
      <c r="N108" s="44">
        <v>413827</v>
      </c>
      <c r="O108" s="88">
        <f t="shared" si="7"/>
        <v>0</v>
      </c>
    </row>
    <row r="109" spans="13:15" x14ac:dyDescent="0.3">
      <c r="M109" s="88"/>
      <c r="N109" s="44">
        <v>415435</v>
      </c>
      <c r="O109" s="88">
        <f t="shared" si="7"/>
        <v>0</v>
      </c>
    </row>
    <row r="110" spans="13:15" x14ac:dyDescent="0.3">
      <c r="M110" s="88"/>
      <c r="N110" s="44">
        <v>415439</v>
      </c>
      <c r="O110" s="88">
        <f t="shared" si="7"/>
        <v>0</v>
      </c>
    </row>
    <row r="111" spans="13:15" x14ac:dyDescent="0.3">
      <c r="M111" s="88"/>
      <c r="N111" s="44">
        <v>416009</v>
      </c>
      <c r="O111" s="88">
        <f t="shared" si="7"/>
        <v>0</v>
      </c>
    </row>
    <row r="112" spans="13:15" x14ac:dyDescent="0.3">
      <c r="M112" s="88"/>
      <c r="N112" s="44">
        <v>417128</v>
      </c>
      <c r="O112" s="88">
        <f t="shared" si="7"/>
        <v>0</v>
      </c>
    </row>
    <row r="113" spans="13:15" x14ac:dyDescent="0.3">
      <c r="M113" s="88"/>
      <c r="N113" s="44">
        <v>419788</v>
      </c>
      <c r="O113" s="88">
        <f t="shared" si="7"/>
        <v>0</v>
      </c>
    </row>
    <row r="114" spans="13:15" x14ac:dyDescent="0.3">
      <c r="M114" s="88"/>
      <c r="N114" s="44">
        <v>429656</v>
      </c>
      <c r="O114" s="88">
        <f t="shared" si="7"/>
        <v>0</v>
      </c>
    </row>
    <row r="115" spans="13:15" x14ac:dyDescent="0.3">
      <c r="M115" s="88"/>
      <c r="N115" s="44">
        <v>430545</v>
      </c>
      <c r="O115" s="88">
        <f t="shared" si="7"/>
        <v>0</v>
      </c>
    </row>
    <row r="116" spans="13:15" x14ac:dyDescent="0.3">
      <c r="M116" s="89"/>
      <c r="N116" s="44">
        <v>435525</v>
      </c>
      <c r="O116" s="89">
        <f t="shared" si="7"/>
        <v>0</v>
      </c>
    </row>
    <row r="117" spans="13:15" x14ac:dyDescent="0.3">
      <c r="M117" s="87">
        <v>8</v>
      </c>
      <c r="N117" s="44">
        <v>402528</v>
      </c>
      <c r="O117" s="87">
        <f t="shared" si="7"/>
        <v>0.27586206896551724</v>
      </c>
    </row>
    <row r="118" spans="13:15" x14ac:dyDescent="0.3">
      <c r="M118" s="88"/>
      <c r="N118" s="44">
        <v>403107</v>
      </c>
      <c r="O118" s="88">
        <f t="shared" si="7"/>
        <v>0</v>
      </c>
    </row>
    <row r="119" spans="13:15" x14ac:dyDescent="0.3">
      <c r="M119" s="88"/>
      <c r="N119" s="44">
        <v>405895</v>
      </c>
      <c r="O119" s="88">
        <f t="shared" si="7"/>
        <v>0</v>
      </c>
    </row>
    <row r="120" spans="13:15" x14ac:dyDescent="0.3">
      <c r="M120" s="88"/>
      <c r="N120" s="44">
        <v>406192</v>
      </c>
      <c r="O120" s="88">
        <f t="shared" si="7"/>
        <v>0</v>
      </c>
    </row>
    <row r="121" spans="13:15" x14ac:dyDescent="0.3">
      <c r="M121" s="88"/>
      <c r="N121" s="44">
        <v>407030</v>
      </c>
      <c r="O121" s="88">
        <f t="shared" si="7"/>
        <v>0</v>
      </c>
    </row>
    <row r="122" spans="13:15" x14ac:dyDescent="0.3">
      <c r="M122" s="88"/>
      <c r="N122" s="44">
        <v>411559</v>
      </c>
      <c r="O122" s="88">
        <f t="shared" si="7"/>
        <v>0</v>
      </c>
    </row>
    <row r="123" spans="13:15" x14ac:dyDescent="0.3">
      <c r="M123" s="88"/>
      <c r="N123" s="44">
        <v>415456</v>
      </c>
      <c r="O123" s="88">
        <f t="shared" si="7"/>
        <v>0</v>
      </c>
    </row>
    <row r="124" spans="13:15" x14ac:dyDescent="0.3">
      <c r="M124" s="88"/>
      <c r="N124" s="44">
        <v>418827</v>
      </c>
      <c r="O124" s="88">
        <f t="shared" si="7"/>
        <v>0</v>
      </c>
    </row>
    <row r="125" spans="13:15" x14ac:dyDescent="0.3">
      <c r="M125" s="88"/>
      <c r="N125" s="44">
        <v>419099</v>
      </c>
      <c r="O125" s="88">
        <f t="shared" si="7"/>
        <v>0</v>
      </c>
    </row>
    <row r="126" spans="13:15" x14ac:dyDescent="0.3">
      <c r="M126" s="88"/>
      <c r="N126" s="44">
        <v>426474</v>
      </c>
      <c r="O126" s="88">
        <f t="shared" si="7"/>
        <v>0</v>
      </c>
    </row>
    <row r="127" spans="13:15" x14ac:dyDescent="0.3">
      <c r="M127" s="88"/>
      <c r="N127" s="44">
        <v>427117</v>
      </c>
      <c r="O127" s="88">
        <f t="shared" si="7"/>
        <v>0</v>
      </c>
    </row>
    <row r="128" spans="13:15" x14ac:dyDescent="0.3">
      <c r="M128" s="88"/>
      <c r="N128" s="44">
        <v>427973</v>
      </c>
      <c r="O128" s="88">
        <f t="shared" si="7"/>
        <v>0</v>
      </c>
    </row>
    <row r="129" spans="13:15" x14ac:dyDescent="0.3">
      <c r="M129" s="88"/>
      <c r="N129" s="44">
        <v>429473</v>
      </c>
      <c r="O129" s="88">
        <f t="shared" si="7"/>
        <v>0</v>
      </c>
    </row>
    <row r="130" spans="13:15" x14ac:dyDescent="0.3">
      <c r="M130" s="88"/>
      <c r="N130" s="44">
        <v>430396</v>
      </c>
      <c r="O130" s="88">
        <f t="shared" si="7"/>
        <v>0</v>
      </c>
    </row>
    <row r="131" spans="13:15" x14ac:dyDescent="0.3">
      <c r="M131" s="88"/>
      <c r="N131" s="44">
        <v>432612</v>
      </c>
      <c r="O131" s="88">
        <f t="shared" si="7"/>
        <v>0</v>
      </c>
    </row>
    <row r="132" spans="13:15" x14ac:dyDescent="0.3">
      <c r="M132" s="88"/>
      <c r="N132" s="44">
        <v>432768</v>
      </c>
      <c r="O132" s="88">
        <f t="shared" ref="O132:O195" si="8">M132/$M$533</f>
        <v>0</v>
      </c>
    </row>
    <row r="133" spans="13:15" x14ac:dyDescent="0.3">
      <c r="M133" s="89"/>
      <c r="N133" s="44">
        <v>434715</v>
      </c>
      <c r="O133" s="89">
        <f t="shared" si="8"/>
        <v>0</v>
      </c>
    </row>
    <row r="134" spans="13:15" x14ac:dyDescent="0.3">
      <c r="M134" s="87">
        <v>9</v>
      </c>
      <c r="N134" s="44">
        <v>399735</v>
      </c>
      <c r="O134" s="87">
        <f t="shared" si="8"/>
        <v>0.31034482758620691</v>
      </c>
    </row>
    <row r="135" spans="13:15" x14ac:dyDescent="0.3">
      <c r="M135" s="88"/>
      <c r="N135" s="44">
        <v>400221</v>
      </c>
      <c r="O135" s="88">
        <f t="shared" si="8"/>
        <v>0</v>
      </c>
    </row>
    <row r="136" spans="13:15" x14ac:dyDescent="0.3">
      <c r="M136" s="88"/>
      <c r="N136" s="44">
        <v>402471</v>
      </c>
      <c r="O136" s="88">
        <f t="shared" si="8"/>
        <v>0</v>
      </c>
    </row>
    <row r="137" spans="13:15" x14ac:dyDescent="0.3">
      <c r="M137" s="88"/>
      <c r="N137" s="44">
        <v>404311</v>
      </c>
      <c r="O137" s="88">
        <f t="shared" si="8"/>
        <v>0</v>
      </c>
    </row>
    <row r="138" spans="13:15" x14ac:dyDescent="0.3">
      <c r="M138" s="88"/>
      <c r="N138" s="44">
        <v>405748</v>
      </c>
      <c r="O138" s="88">
        <f t="shared" si="8"/>
        <v>0</v>
      </c>
    </row>
    <row r="139" spans="13:15" x14ac:dyDescent="0.3">
      <c r="M139" s="88"/>
      <c r="N139" s="44">
        <v>407456</v>
      </c>
      <c r="O139" s="88">
        <f t="shared" si="8"/>
        <v>0</v>
      </c>
    </row>
    <row r="140" spans="13:15" x14ac:dyDescent="0.3">
      <c r="M140" s="88"/>
      <c r="N140" s="50">
        <v>407824</v>
      </c>
      <c r="O140" s="88">
        <f t="shared" si="8"/>
        <v>0</v>
      </c>
    </row>
    <row r="141" spans="13:15" x14ac:dyDescent="0.3">
      <c r="M141" s="88"/>
      <c r="N141" s="44">
        <v>408621</v>
      </c>
      <c r="O141" s="88">
        <f t="shared" si="8"/>
        <v>0</v>
      </c>
    </row>
    <row r="142" spans="13:15" x14ac:dyDescent="0.3">
      <c r="M142" s="88"/>
      <c r="N142" s="44">
        <v>409792</v>
      </c>
      <c r="O142" s="88">
        <f t="shared" si="8"/>
        <v>0</v>
      </c>
    </row>
    <row r="143" spans="13:15" x14ac:dyDescent="0.3">
      <c r="M143" s="88"/>
      <c r="N143" s="44">
        <v>411487</v>
      </c>
      <c r="O143" s="88">
        <f t="shared" si="8"/>
        <v>0</v>
      </c>
    </row>
    <row r="144" spans="13:15" x14ac:dyDescent="0.3">
      <c r="M144" s="88"/>
      <c r="N144" s="44">
        <v>411557</v>
      </c>
      <c r="O144" s="88">
        <f t="shared" si="8"/>
        <v>0</v>
      </c>
    </row>
    <row r="145" spans="13:15" x14ac:dyDescent="0.3">
      <c r="M145" s="88"/>
      <c r="N145" s="44">
        <v>414103</v>
      </c>
      <c r="O145" s="88">
        <f t="shared" si="8"/>
        <v>0</v>
      </c>
    </row>
    <row r="146" spans="13:15" x14ac:dyDescent="0.3">
      <c r="M146" s="88"/>
      <c r="N146" s="44">
        <v>414750</v>
      </c>
      <c r="O146" s="88">
        <f t="shared" si="8"/>
        <v>0</v>
      </c>
    </row>
    <row r="147" spans="13:15" x14ac:dyDescent="0.3">
      <c r="M147" s="88"/>
      <c r="N147" s="44">
        <v>414960</v>
      </c>
      <c r="O147" s="88">
        <f t="shared" si="8"/>
        <v>0</v>
      </c>
    </row>
    <row r="148" spans="13:15" x14ac:dyDescent="0.3">
      <c r="M148" s="88"/>
      <c r="N148" s="44">
        <v>415438</v>
      </c>
      <c r="O148" s="88">
        <f t="shared" si="8"/>
        <v>0</v>
      </c>
    </row>
    <row r="149" spans="13:15" x14ac:dyDescent="0.3">
      <c r="M149" s="88"/>
      <c r="N149" s="44">
        <v>416911</v>
      </c>
      <c r="O149" s="88">
        <f t="shared" si="8"/>
        <v>0</v>
      </c>
    </row>
    <row r="150" spans="13:15" x14ac:dyDescent="0.3">
      <c r="M150" s="88"/>
      <c r="N150" s="44">
        <v>417034</v>
      </c>
      <c r="O150" s="88">
        <f t="shared" si="8"/>
        <v>0</v>
      </c>
    </row>
    <row r="151" spans="13:15" x14ac:dyDescent="0.3">
      <c r="M151" s="88"/>
      <c r="N151" s="44">
        <v>424343</v>
      </c>
      <c r="O151" s="88">
        <f t="shared" si="8"/>
        <v>0</v>
      </c>
    </row>
    <row r="152" spans="13:15" x14ac:dyDescent="0.3">
      <c r="M152" s="88"/>
      <c r="N152" s="44">
        <v>426665</v>
      </c>
      <c r="O152" s="88">
        <f t="shared" si="8"/>
        <v>0</v>
      </c>
    </row>
    <row r="153" spans="13:15" x14ac:dyDescent="0.3">
      <c r="M153" s="88"/>
      <c r="N153" s="44">
        <v>428578</v>
      </c>
      <c r="O153" s="88">
        <f t="shared" si="8"/>
        <v>0</v>
      </c>
    </row>
    <row r="154" spans="13:15" x14ac:dyDescent="0.3">
      <c r="M154" s="88"/>
      <c r="N154" s="44">
        <v>430192</v>
      </c>
      <c r="O154" s="88">
        <f t="shared" si="8"/>
        <v>0</v>
      </c>
    </row>
    <row r="155" spans="13:15" x14ac:dyDescent="0.3">
      <c r="M155" s="88"/>
      <c r="N155" s="44">
        <v>434004</v>
      </c>
      <c r="O155" s="88">
        <f t="shared" si="8"/>
        <v>0</v>
      </c>
    </row>
    <row r="156" spans="13:15" x14ac:dyDescent="0.3">
      <c r="M156" s="88"/>
      <c r="N156" s="44">
        <v>434469</v>
      </c>
      <c r="O156" s="88">
        <f t="shared" si="8"/>
        <v>0</v>
      </c>
    </row>
    <row r="157" spans="13:15" x14ac:dyDescent="0.3">
      <c r="M157" s="89"/>
      <c r="N157" s="44">
        <v>435522</v>
      </c>
      <c r="O157" s="89">
        <f t="shared" si="8"/>
        <v>0</v>
      </c>
    </row>
    <row r="158" spans="13:15" x14ac:dyDescent="0.3">
      <c r="M158" s="87">
        <v>10</v>
      </c>
      <c r="N158" s="44">
        <v>399033</v>
      </c>
      <c r="O158" s="87">
        <f t="shared" si="8"/>
        <v>0.34482758620689657</v>
      </c>
    </row>
    <row r="159" spans="13:15" x14ac:dyDescent="0.3">
      <c r="M159" s="88"/>
      <c r="N159" s="44">
        <v>400180</v>
      </c>
      <c r="O159" s="88">
        <f t="shared" si="8"/>
        <v>0</v>
      </c>
    </row>
    <row r="160" spans="13:15" x14ac:dyDescent="0.3">
      <c r="M160" s="88"/>
      <c r="N160" s="44">
        <v>400341</v>
      </c>
      <c r="O160" s="88">
        <f t="shared" si="8"/>
        <v>0</v>
      </c>
    </row>
    <row r="161" spans="13:15" x14ac:dyDescent="0.3">
      <c r="M161" s="88"/>
      <c r="N161" s="44">
        <v>400361</v>
      </c>
      <c r="O161" s="88">
        <f t="shared" si="8"/>
        <v>0</v>
      </c>
    </row>
    <row r="162" spans="13:15" x14ac:dyDescent="0.3">
      <c r="M162" s="88"/>
      <c r="N162" s="44">
        <v>400403</v>
      </c>
      <c r="O162" s="88">
        <f t="shared" si="8"/>
        <v>0</v>
      </c>
    </row>
    <row r="163" spans="13:15" x14ac:dyDescent="0.3">
      <c r="M163" s="88"/>
      <c r="N163" s="44">
        <v>402493</v>
      </c>
      <c r="O163" s="88">
        <f t="shared" si="8"/>
        <v>0</v>
      </c>
    </row>
    <row r="164" spans="13:15" x14ac:dyDescent="0.3">
      <c r="M164" s="88"/>
      <c r="N164" s="44">
        <v>402902</v>
      </c>
      <c r="O164" s="88">
        <f t="shared" si="8"/>
        <v>0</v>
      </c>
    </row>
    <row r="165" spans="13:15" x14ac:dyDescent="0.3">
      <c r="M165" s="88"/>
      <c r="N165" s="44">
        <v>404020</v>
      </c>
      <c r="O165" s="88">
        <f t="shared" si="8"/>
        <v>0</v>
      </c>
    </row>
    <row r="166" spans="13:15" x14ac:dyDescent="0.3">
      <c r="M166" s="88"/>
      <c r="N166" s="44">
        <v>406900</v>
      </c>
      <c r="O166" s="88">
        <f t="shared" si="8"/>
        <v>0</v>
      </c>
    </row>
    <row r="167" spans="13:15" x14ac:dyDescent="0.3">
      <c r="M167" s="88"/>
      <c r="N167" s="44">
        <v>409580</v>
      </c>
      <c r="O167" s="88">
        <f t="shared" si="8"/>
        <v>0</v>
      </c>
    </row>
    <row r="168" spans="13:15" x14ac:dyDescent="0.3">
      <c r="M168" s="88"/>
      <c r="N168" s="44">
        <v>411528</v>
      </c>
      <c r="O168" s="88">
        <f t="shared" si="8"/>
        <v>0</v>
      </c>
    </row>
    <row r="169" spans="13:15" x14ac:dyDescent="0.3">
      <c r="M169" s="88"/>
      <c r="N169" s="44">
        <v>411536</v>
      </c>
      <c r="O169" s="88">
        <f t="shared" si="8"/>
        <v>0</v>
      </c>
    </row>
    <row r="170" spans="13:15" x14ac:dyDescent="0.3">
      <c r="M170" s="88"/>
      <c r="N170" s="44">
        <v>415021</v>
      </c>
      <c r="O170" s="88">
        <f t="shared" si="8"/>
        <v>0</v>
      </c>
    </row>
    <row r="171" spans="13:15" x14ac:dyDescent="0.3">
      <c r="M171" s="88"/>
      <c r="N171" s="44">
        <v>415447</v>
      </c>
      <c r="O171" s="88">
        <f t="shared" si="8"/>
        <v>0</v>
      </c>
    </row>
    <row r="172" spans="13:15" x14ac:dyDescent="0.3">
      <c r="M172" s="88"/>
      <c r="N172" s="44">
        <v>416192</v>
      </c>
      <c r="O172" s="88">
        <f t="shared" si="8"/>
        <v>0</v>
      </c>
    </row>
    <row r="173" spans="13:15" x14ac:dyDescent="0.3">
      <c r="M173" s="88"/>
      <c r="N173" s="44">
        <v>417152</v>
      </c>
      <c r="O173" s="88">
        <f t="shared" si="8"/>
        <v>0</v>
      </c>
    </row>
    <row r="174" spans="13:15" x14ac:dyDescent="0.3">
      <c r="M174" s="88"/>
      <c r="N174" s="44">
        <v>417786</v>
      </c>
      <c r="O174" s="88">
        <f t="shared" si="8"/>
        <v>0</v>
      </c>
    </row>
    <row r="175" spans="13:15" x14ac:dyDescent="0.3">
      <c r="M175" s="88"/>
      <c r="N175" s="44">
        <v>419164</v>
      </c>
      <c r="O175" s="88">
        <f t="shared" si="8"/>
        <v>0</v>
      </c>
    </row>
    <row r="176" spans="13:15" x14ac:dyDescent="0.3">
      <c r="M176" s="88"/>
      <c r="N176" s="44">
        <v>423238</v>
      </c>
      <c r="O176" s="88">
        <f t="shared" si="8"/>
        <v>0</v>
      </c>
    </row>
    <row r="177" spans="13:15" x14ac:dyDescent="0.3">
      <c r="M177" s="88"/>
      <c r="N177" s="44">
        <v>426002</v>
      </c>
      <c r="O177" s="88">
        <f t="shared" si="8"/>
        <v>0</v>
      </c>
    </row>
    <row r="178" spans="13:15" x14ac:dyDescent="0.3">
      <c r="M178" s="88"/>
      <c r="N178" s="44">
        <v>427689</v>
      </c>
      <c r="O178" s="88">
        <f t="shared" si="8"/>
        <v>0</v>
      </c>
    </row>
    <row r="179" spans="13:15" x14ac:dyDescent="0.3">
      <c r="M179" s="88"/>
      <c r="N179" s="44">
        <v>428537</v>
      </c>
      <c r="O179" s="88">
        <f t="shared" si="8"/>
        <v>0</v>
      </c>
    </row>
    <row r="180" spans="13:15" x14ac:dyDescent="0.3">
      <c r="M180" s="88"/>
      <c r="N180" s="44">
        <v>435629</v>
      </c>
      <c r="O180" s="88">
        <f t="shared" si="8"/>
        <v>0</v>
      </c>
    </row>
    <row r="181" spans="13:15" x14ac:dyDescent="0.3">
      <c r="M181" s="89"/>
      <c r="N181" s="44">
        <v>435788</v>
      </c>
      <c r="O181" s="89">
        <f t="shared" si="8"/>
        <v>0</v>
      </c>
    </row>
    <row r="182" spans="13:15" x14ac:dyDescent="0.3">
      <c r="M182" s="87">
        <v>11</v>
      </c>
      <c r="N182" s="44">
        <v>399128</v>
      </c>
      <c r="O182" s="87">
        <f t="shared" si="8"/>
        <v>0.37931034482758619</v>
      </c>
    </row>
    <row r="183" spans="13:15" x14ac:dyDescent="0.3">
      <c r="M183" s="88"/>
      <c r="N183" s="44">
        <v>399737</v>
      </c>
      <c r="O183" s="88">
        <f t="shared" si="8"/>
        <v>0</v>
      </c>
    </row>
    <row r="184" spans="13:15" x14ac:dyDescent="0.3">
      <c r="M184" s="88"/>
      <c r="N184" s="44">
        <v>405818</v>
      </c>
      <c r="O184" s="88">
        <f t="shared" si="8"/>
        <v>0</v>
      </c>
    </row>
    <row r="185" spans="13:15" x14ac:dyDescent="0.3">
      <c r="M185" s="88"/>
      <c r="N185" s="44">
        <v>407912</v>
      </c>
      <c r="O185" s="88">
        <f t="shared" si="8"/>
        <v>0</v>
      </c>
    </row>
    <row r="186" spans="13:15" x14ac:dyDescent="0.3">
      <c r="M186" s="88"/>
      <c r="N186" s="44">
        <v>410390</v>
      </c>
      <c r="O186" s="88">
        <f t="shared" si="8"/>
        <v>0</v>
      </c>
    </row>
    <row r="187" spans="13:15" x14ac:dyDescent="0.3">
      <c r="M187" s="88"/>
      <c r="N187" s="44">
        <v>411409</v>
      </c>
      <c r="O187" s="88">
        <f t="shared" si="8"/>
        <v>0</v>
      </c>
    </row>
    <row r="188" spans="13:15" x14ac:dyDescent="0.3">
      <c r="M188" s="88"/>
      <c r="N188" s="44">
        <v>414077</v>
      </c>
      <c r="O188" s="88">
        <f t="shared" si="8"/>
        <v>0</v>
      </c>
    </row>
    <row r="189" spans="13:15" x14ac:dyDescent="0.3">
      <c r="M189" s="88"/>
      <c r="N189" s="44">
        <v>415060</v>
      </c>
      <c r="O189" s="88">
        <f t="shared" si="8"/>
        <v>0</v>
      </c>
    </row>
    <row r="190" spans="13:15" x14ac:dyDescent="0.3">
      <c r="M190" s="88"/>
      <c r="N190" s="44">
        <v>415085</v>
      </c>
      <c r="O190" s="88">
        <f t="shared" si="8"/>
        <v>0</v>
      </c>
    </row>
    <row r="191" spans="13:15" x14ac:dyDescent="0.3">
      <c r="M191" s="88"/>
      <c r="N191" s="44">
        <v>416017</v>
      </c>
      <c r="O191" s="88">
        <f t="shared" si="8"/>
        <v>0</v>
      </c>
    </row>
    <row r="192" spans="13:15" x14ac:dyDescent="0.3">
      <c r="M192" s="88"/>
      <c r="N192" s="44">
        <v>416039</v>
      </c>
      <c r="O192" s="88">
        <f t="shared" si="8"/>
        <v>0</v>
      </c>
    </row>
    <row r="193" spans="13:15" x14ac:dyDescent="0.3">
      <c r="M193" s="88"/>
      <c r="N193" s="44">
        <v>422075</v>
      </c>
      <c r="O193" s="88">
        <f t="shared" si="8"/>
        <v>0</v>
      </c>
    </row>
    <row r="194" spans="13:15" x14ac:dyDescent="0.3">
      <c r="M194" s="88"/>
      <c r="N194" s="44">
        <v>422277</v>
      </c>
      <c r="O194" s="88">
        <f t="shared" si="8"/>
        <v>0</v>
      </c>
    </row>
    <row r="195" spans="13:15" x14ac:dyDescent="0.3">
      <c r="M195" s="88"/>
      <c r="N195" s="44">
        <v>423872</v>
      </c>
      <c r="O195" s="88">
        <f t="shared" si="8"/>
        <v>0</v>
      </c>
    </row>
    <row r="196" spans="13:15" x14ac:dyDescent="0.3">
      <c r="M196" s="88"/>
      <c r="N196" s="44">
        <v>427189</v>
      </c>
      <c r="O196" s="88">
        <f t="shared" ref="O196:O259" si="9">M196/$M$533</f>
        <v>0</v>
      </c>
    </row>
    <row r="197" spans="13:15" x14ac:dyDescent="0.3">
      <c r="M197" s="88"/>
      <c r="N197" s="44">
        <v>429561</v>
      </c>
      <c r="O197" s="88">
        <f t="shared" si="9"/>
        <v>0</v>
      </c>
    </row>
    <row r="198" spans="13:15" x14ac:dyDescent="0.3">
      <c r="M198" s="88"/>
      <c r="N198" s="44">
        <v>430885</v>
      </c>
      <c r="O198" s="88">
        <f t="shared" si="9"/>
        <v>0</v>
      </c>
    </row>
    <row r="199" spans="13:15" x14ac:dyDescent="0.3">
      <c r="M199" s="88"/>
      <c r="N199" s="44">
        <v>434598</v>
      </c>
      <c r="O199" s="88">
        <f t="shared" si="9"/>
        <v>0</v>
      </c>
    </row>
    <row r="200" spans="13:15" x14ac:dyDescent="0.3">
      <c r="M200" s="89"/>
      <c r="N200" s="44">
        <v>435846</v>
      </c>
      <c r="O200" s="89">
        <f t="shared" si="9"/>
        <v>0</v>
      </c>
    </row>
    <row r="201" spans="13:15" x14ac:dyDescent="0.3">
      <c r="M201" s="87">
        <v>12</v>
      </c>
      <c r="N201" s="44">
        <v>399382</v>
      </c>
      <c r="O201" s="87">
        <f t="shared" si="9"/>
        <v>0.41379310344827586</v>
      </c>
    </row>
    <row r="202" spans="13:15" x14ac:dyDescent="0.3">
      <c r="M202" s="88"/>
      <c r="N202" s="44">
        <v>402328</v>
      </c>
      <c r="O202" s="88">
        <f t="shared" si="9"/>
        <v>0</v>
      </c>
    </row>
    <row r="203" spans="13:15" x14ac:dyDescent="0.3">
      <c r="M203" s="88"/>
      <c r="N203" s="44">
        <v>403306</v>
      </c>
      <c r="O203" s="88">
        <f t="shared" si="9"/>
        <v>0</v>
      </c>
    </row>
    <row r="204" spans="13:15" x14ac:dyDescent="0.3">
      <c r="M204" s="88"/>
      <c r="N204" s="44">
        <v>405896</v>
      </c>
      <c r="O204" s="88">
        <f t="shared" si="9"/>
        <v>0</v>
      </c>
    </row>
    <row r="205" spans="13:15" x14ac:dyDescent="0.3">
      <c r="M205" s="88"/>
      <c r="N205" s="44">
        <v>407604</v>
      </c>
      <c r="O205" s="88">
        <f t="shared" si="9"/>
        <v>0</v>
      </c>
    </row>
    <row r="206" spans="13:15" x14ac:dyDescent="0.3">
      <c r="M206" s="88"/>
      <c r="N206" s="44">
        <v>412720</v>
      </c>
      <c r="O206" s="88">
        <f t="shared" si="9"/>
        <v>0</v>
      </c>
    </row>
    <row r="207" spans="13:15" x14ac:dyDescent="0.3">
      <c r="M207" s="88"/>
      <c r="N207" s="44">
        <v>413467</v>
      </c>
      <c r="O207" s="88">
        <f t="shared" si="9"/>
        <v>0</v>
      </c>
    </row>
    <row r="208" spans="13:15" x14ac:dyDescent="0.3">
      <c r="M208" s="88"/>
      <c r="N208" s="44">
        <v>414104</v>
      </c>
      <c r="O208" s="88">
        <f t="shared" si="9"/>
        <v>0</v>
      </c>
    </row>
    <row r="209" spans="13:15" x14ac:dyDescent="0.3">
      <c r="M209" s="88"/>
      <c r="N209" s="44">
        <v>415452</v>
      </c>
      <c r="O209" s="88">
        <f t="shared" si="9"/>
        <v>0</v>
      </c>
    </row>
    <row r="210" spans="13:15" x14ac:dyDescent="0.3">
      <c r="M210" s="88"/>
      <c r="N210" s="44">
        <v>417145</v>
      </c>
      <c r="O210" s="88">
        <f t="shared" si="9"/>
        <v>0</v>
      </c>
    </row>
    <row r="211" spans="13:15" x14ac:dyDescent="0.3">
      <c r="M211" s="88"/>
      <c r="N211" s="44">
        <v>423473</v>
      </c>
      <c r="O211" s="88">
        <f t="shared" si="9"/>
        <v>0</v>
      </c>
    </row>
    <row r="212" spans="13:15" x14ac:dyDescent="0.3">
      <c r="M212" s="88"/>
      <c r="N212" s="44">
        <v>425772</v>
      </c>
      <c r="O212" s="88">
        <f t="shared" si="9"/>
        <v>0</v>
      </c>
    </row>
    <row r="213" spans="13:15" x14ac:dyDescent="0.3">
      <c r="M213" s="88"/>
      <c r="N213" s="44">
        <v>427747</v>
      </c>
      <c r="O213" s="88">
        <f t="shared" si="9"/>
        <v>0</v>
      </c>
    </row>
    <row r="214" spans="13:15" x14ac:dyDescent="0.3">
      <c r="M214" s="88"/>
      <c r="N214" s="44">
        <v>428009</v>
      </c>
      <c r="O214" s="88">
        <f t="shared" si="9"/>
        <v>0</v>
      </c>
    </row>
    <row r="215" spans="13:15" x14ac:dyDescent="0.3">
      <c r="M215" s="88"/>
      <c r="N215" s="44">
        <v>429680</v>
      </c>
      <c r="O215" s="88">
        <f t="shared" si="9"/>
        <v>0</v>
      </c>
    </row>
    <row r="216" spans="13:15" x14ac:dyDescent="0.3">
      <c r="M216" s="88"/>
      <c r="N216" s="44">
        <v>430275</v>
      </c>
      <c r="O216" s="88">
        <f t="shared" si="9"/>
        <v>0</v>
      </c>
    </row>
    <row r="217" spans="13:15" x14ac:dyDescent="0.3">
      <c r="M217" s="88"/>
      <c r="N217" s="44">
        <v>431044</v>
      </c>
      <c r="O217" s="88">
        <f t="shared" si="9"/>
        <v>0</v>
      </c>
    </row>
    <row r="218" spans="13:15" x14ac:dyDescent="0.3">
      <c r="M218" s="88"/>
      <c r="N218" s="44">
        <v>431826</v>
      </c>
      <c r="O218" s="88">
        <f t="shared" si="9"/>
        <v>0</v>
      </c>
    </row>
    <row r="219" spans="13:15" x14ac:dyDescent="0.3">
      <c r="M219" s="88"/>
      <c r="N219" s="44">
        <v>433877</v>
      </c>
      <c r="O219" s="88">
        <f t="shared" si="9"/>
        <v>0</v>
      </c>
    </row>
    <row r="220" spans="13:15" x14ac:dyDescent="0.3">
      <c r="M220" s="88"/>
      <c r="N220" s="44">
        <v>435751</v>
      </c>
      <c r="O220" s="88">
        <f t="shared" si="9"/>
        <v>0</v>
      </c>
    </row>
    <row r="221" spans="13:15" x14ac:dyDescent="0.3">
      <c r="M221" s="89"/>
      <c r="N221" s="44">
        <v>435818</v>
      </c>
      <c r="O221" s="89">
        <f t="shared" si="9"/>
        <v>0</v>
      </c>
    </row>
    <row r="222" spans="13:15" x14ac:dyDescent="0.3">
      <c r="M222" s="87">
        <v>13</v>
      </c>
      <c r="N222" s="44">
        <v>402318</v>
      </c>
      <c r="O222" s="87">
        <f t="shared" si="9"/>
        <v>0.44827586206896552</v>
      </c>
    </row>
    <row r="223" spans="13:15" x14ac:dyDescent="0.3">
      <c r="M223" s="88"/>
      <c r="N223" s="44">
        <v>405884</v>
      </c>
      <c r="O223" s="88">
        <f t="shared" si="9"/>
        <v>0</v>
      </c>
    </row>
    <row r="224" spans="13:15" x14ac:dyDescent="0.3">
      <c r="M224" s="88"/>
      <c r="N224" s="44">
        <v>406260</v>
      </c>
      <c r="O224" s="88">
        <f t="shared" si="9"/>
        <v>0</v>
      </c>
    </row>
    <row r="225" spans="13:15" x14ac:dyDescent="0.3">
      <c r="M225" s="88"/>
      <c r="N225" s="44">
        <v>407842</v>
      </c>
      <c r="O225" s="88">
        <f t="shared" si="9"/>
        <v>0</v>
      </c>
    </row>
    <row r="226" spans="13:15" x14ac:dyDescent="0.3">
      <c r="M226" s="88"/>
      <c r="N226" s="44">
        <v>407946</v>
      </c>
      <c r="O226" s="88">
        <f t="shared" si="9"/>
        <v>0</v>
      </c>
    </row>
    <row r="227" spans="13:15" x14ac:dyDescent="0.3">
      <c r="M227" s="88"/>
      <c r="N227" s="44">
        <v>408495</v>
      </c>
      <c r="O227" s="88">
        <f t="shared" si="9"/>
        <v>0</v>
      </c>
    </row>
    <row r="228" spans="13:15" x14ac:dyDescent="0.3">
      <c r="M228" s="88"/>
      <c r="N228" s="44">
        <v>413845</v>
      </c>
      <c r="O228" s="88">
        <f t="shared" si="9"/>
        <v>0</v>
      </c>
    </row>
    <row r="229" spans="13:15" x14ac:dyDescent="0.3">
      <c r="M229" s="88"/>
      <c r="N229" s="44">
        <v>415015</v>
      </c>
      <c r="O229" s="88">
        <f t="shared" si="9"/>
        <v>0</v>
      </c>
    </row>
    <row r="230" spans="13:15" x14ac:dyDescent="0.3">
      <c r="M230" s="88"/>
      <c r="N230" s="44">
        <v>415445</v>
      </c>
      <c r="O230" s="88">
        <f t="shared" si="9"/>
        <v>0</v>
      </c>
    </row>
    <row r="231" spans="13:15" x14ac:dyDescent="0.3">
      <c r="M231" s="88"/>
      <c r="N231" s="44">
        <v>416197</v>
      </c>
      <c r="O231" s="88">
        <f t="shared" si="9"/>
        <v>0</v>
      </c>
    </row>
    <row r="232" spans="13:15" x14ac:dyDescent="0.3">
      <c r="M232" s="88"/>
      <c r="N232" s="44">
        <v>424962</v>
      </c>
      <c r="O232" s="88">
        <f t="shared" si="9"/>
        <v>0</v>
      </c>
    </row>
    <row r="233" spans="13:15" x14ac:dyDescent="0.3">
      <c r="M233" s="88"/>
      <c r="N233" s="44">
        <v>426672</v>
      </c>
      <c r="O233" s="88">
        <f t="shared" si="9"/>
        <v>0</v>
      </c>
    </row>
    <row r="234" spans="13:15" x14ac:dyDescent="0.3">
      <c r="M234" s="88"/>
      <c r="N234" s="44">
        <v>429352</v>
      </c>
      <c r="O234" s="88">
        <f t="shared" si="9"/>
        <v>0</v>
      </c>
    </row>
    <row r="235" spans="13:15" x14ac:dyDescent="0.3">
      <c r="M235" s="88"/>
      <c r="N235" s="44">
        <v>431265</v>
      </c>
      <c r="O235" s="88">
        <f t="shared" si="9"/>
        <v>0</v>
      </c>
    </row>
    <row r="236" spans="13:15" x14ac:dyDescent="0.3">
      <c r="M236" s="88"/>
      <c r="N236" s="44">
        <v>433983</v>
      </c>
      <c r="O236" s="88">
        <f t="shared" si="9"/>
        <v>0</v>
      </c>
    </row>
    <row r="237" spans="13:15" x14ac:dyDescent="0.3">
      <c r="M237" s="89"/>
      <c r="N237" s="44">
        <v>435802</v>
      </c>
      <c r="O237" s="89">
        <f t="shared" si="9"/>
        <v>0</v>
      </c>
    </row>
    <row r="238" spans="13:15" x14ac:dyDescent="0.3">
      <c r="M238" s="87">
        <v>14</v>
      </c>
      <c r="N238" s="44">
        <v>399522</v>
      </c>
      <c r="O238" s="87">
        <f t="shared" si="9"/>
        <v>0.48275862068965519</v>
      </c>
    </row>
    <row r="239" spans="13:15" x14ac:dyDescent="0.3">
      <c r="M239" s="88"/>
      <c r="N239" s="44">
        <v>400186</v>
      </c>
      <c r="O239" s="88">
        <f t="shared" si="9"/>
        <v>0</v>
      </c>
    </row>
    <row r="240" spans="13:15" x14ac:dyDescent="0.3">
      <c r="M240" s="88"/>
      <c r="N240" s="44">
        <v>401706</v>
      </c>
      <c r="O240" s="88">
        <f t="shared" si="9"/>
        <v>0</v>
      </c>
    </row>
    <row r="241" spans="13:15" x14ac:dyDescent="0.3">
      <c r="M241" s="88"/>
      <c r="N241" s="44">
        <v>404141</v>
      </c>
      <c r="O241" s="88">
        <f t="shared" si="9"/>
        <v>0</v>
      </c>
    </row>
    <row r="242" spans="13:15" x14ac:dyDescent="0.3">
      <c r="M242" s="88"/>
      <c r="N242" s="44">
        <v>404182</v>
      </c>
      <c r="O242" s="88">
        <f t="shared" si="9"/>
        <v>0</v>
      </c>
    </row>
    <row r="243" spans="13:15" x14ac:dyDescent="0.3">
      <c r="M243" s="88"/>
      <c r="N243" s="44">
        <v>409790</v>
      </c>
      <c r="O243" s="88">
        <f t="shared" si="9"/>
        <v>0</v>
      </c>
    </row>
    <row r="244" spans="13:15" x14ac:dyDescent="0.3">
      <c r="M244" s="88"/>
      <c r="N244" s="44">
        <v>414091</v>
      </c>
      <c r="O244" s="88">
        <f t="shared" si="9"/>
        <v>0</v>
      </c>
    </row>
    <row r="245" spans="13:15" x14ac:dyDescent="0.3">
      <c r="M245" s="88"/>
      <c r="N245" s="44">
        <v>415455</v>
      </c>
      <c r="O245" s="88">
        <f t="shared" si="9"/>
        <v>0</v>
      </c>
    </row>
    <row r="246" spans="13:15" x14ac:dyDescent="0.3">
      <c r="M246" s="88"/>
      <c r="N246" s="44">
        <v>416907</v>
      </c>
      <c r="O246" s="88">
        <f t="shared" si="9"/>
        <v>0</v>
      </c>
    </row>
    <row r="247" spans="13:15" x14ac:dyDescent="0.3">
      <c r="M247" s="88"/>
      <c r="N247" s="44">
        <v>417281</v>
      </c>
      <c r="O247" s="88">
        <f t="shared" si="9"/>
        <v>0</v>
      </c>
    </row>
    <row r="248" spans="13:15" x14ac:dyDescent="0.3">
      <c r="M248" s="88"/>
      <c r="N248" s="44">
        <v>421784</v>
      </c>
      <c r="O248" s="88">
        <f t="shared" si="9"/>
        <v>0</v>
      </c>
    </row>
    <row r="249" spans="13:15" x14ac:dyDescent="0.3">
      <c r="M249" s="88"/>
      <c r="N249" s="44">
        <v>422520</v>
      </c>
      <c r="O249" s="88">
        <f t="shared" si="9"/>
        <v>0</v>
      </c>
    </row>
    <row r="250" spans="13:15" x14ac:dyDescent="0.3">
      <c r="M250" s="88"/>
      <c r="N250" s="44">
        <v>423859</v>
      </c>
      <c r="O250" s="88">
        <f t="shared" si="9"/>
        <v>0</v>
      </c>
    </row>
    <row r="251" spans="13:15" x14ac:dyDescent="0.3">
      <c r="M251" s="88"/>
      <c r="N251" s="44">
        <v>425698</v>
      </c>
      <c r="O251" s="88">
        <f t="shared" si="9"/>
        <v>0</v>
      </c>
    </row>
    <row r="252" spans="13:15" x14ac:dyDescent="0.3">
      <c r="M252" s="88"/>
      <c r="N252" s="44">
        <v>427110</v>
      </c>
      <c r="O252" s="88">
        <f t="shared" si="9"/>
        <v>0</v>
      </c>
    </row>
    <row r="253" spans="13:15" x14ac:dyDescent="0.3">
      <c r="M253" s="88"/>
      <c r="N253" s="44">
        <v>430190</v>
      </c>
      <c r="O253" s="88">
        <f t="shared" si="9"/>
        <v>0</v>
      </c>
    </row>
    <row r="254" spans="13:15" x14ac:dyDescent="0.3">
      <c r="M254" s="88"/>
      <c r="N254" s="44">
        <v>430584</v>
      </c>
      <c r="O254" s="88">
        <f t="shared" si="9"/>
        <v>0</v>
      </c>
    </row>
    <row r="255" spans="13:15" x14ac:dyDescent="0.3">
      <c r="M255" s="88"/>
      <c r="N255" s="44">
        <v>431767</v>
      </c>
      <c r="O255" s="88">
        <f t="shared" si="9"/>
        <v>0</v>
      </c>
    </row>
    <row r="256" spans="13:15" x14ac:dyDescent="0.3">
      <c r="M256" s="88"/>
      <c r="N256" s="44">
        <v>433913</v>
      </c>
      <c r="O256" s="88">
        <f t="shared" si="9"/>
        <v>0</v>
      </c>
    </row>
    <row r="257" spans="13:15" x14ac:dyDescent="0.3">
      <c r="M257" s="88"/>
      <c r="N257" s="44">
        <v>434558</v>
      </c>
      <c r="O257" s="88">
        <f t="shared" si="9"/>
        <v>0</v>
      </c>
    </row>
    <row r="258" spans="13:15" x14ac:dyDescent="0.3">
      <c r="M258" s="89"/>
      <c r="N258" s="44">
        <v>435789</v>
      </c>
      <c r="O258" s="89">
        <f t="shared" si="9"/>
        <v>0</v>
      </c>
    </row>
    <row r="259" spans="13:15" x14ac:dyDescent="0.3">
      <c r="M259" s="87">
        <v>15</v>
      </c>
      <c r="N259" s="44">
        <v>404013</v>
      </c>
      <c r="O259" s="87">
        <f t="shared" si="9"/>
        <v>0.51724137931034486</v>
      </c>
    </row>
    <row r="260" spans="13:15" x14ac:dyDescent="0.3">
      <c r="M260" s="88"/>
      <c r="N260" s="44">
        <v>407007</v>
      </c>
      <c r="O260" s="88">
        <f t="shared" ref="O260:O323" si="10">M260/$M$533</f>
        <v>0</v>
      </c>
    </row>
    <row r="261" spans="13:15" x14ac:dyDescent="0.3">
      <c r="M261" s="88"/>
      <c r="N261" s="44">
        <v>407610</v>
      </c>
      <c r="O261" s="88">
        <f t="shared" si="10"/>
        <v>0</v>
      </c>
    </row>
    <row r="262" spans="13:15" x14ac:dyDescent="0.3">
      <c r="M262" s="88"/>
      <c r="N262" s="44">
        <v>408452</v>
      </c>
      <c r="O262" s="88">
        <f t="shared" si="10"/>
        <v>0</v>
      </c>
    </row>
    <row r="263" spans="13:15" x14ac:dyDescent="0.3">
      <c r="M263" s="88"/>
      <c r="N263" s="44">
        <v>408837</v>
      </c>
      <c r="O263" s="88">
        <f t="shared" si="10"/>
        <v>0</v>
      </c>
    </row>
    <row r="264" spans="13:15" x14ac:dyDescent="0.3">
      <c r="M264" s="88"/>
      <c r="N264" s="44">
        <v>409554</v>
      </c>
      <c r="O264" s="88">
        <f t="shared" si="10"/>
        <v>0</v>
      </c>
    </row>
    <row r="265" spans="13:15" x14ac:dyDescent="0.3">
      <c r="M265" s="88"/>
      <c r="N265" s="44">
        <v>411429</v>
      </c>
      <c r="O265" s="88">
        <f t="shared" si="10"/>
        <v>0</v>
      </c>
    </row>
    <row r="266" spans="13:15" x14ac:dyDescent="0.3">
      <c r="M266" s="88"/>
      <c r="N266" s="44">
        <v>411533</v>
      </c>
      <c r="O266" s="88">
        <f t="shared" si="10"/>
        <v>0</v>
      </c>
    </row>
    <row r="267" spans="13:15" x14ac:dyDescent="0.3">
      <c r="M267" s="88"/>
      <c r="N267" s="44">
        <v>422107</v>
      </c>
      <c r="O267" s="88">
        <f t="shared" si="10"/>
        <v>0</v>
      </c>
    </row>
    <row r="268" spans="13:15" x14ac:dyDescent="0.3">
      <c r="M268" s="88"/>
      <c r="N268" s="44">
        <v>422338</v>
      </c>
      <c r="O268" s="88">
        <f t="shared" si="10"/>
        <v>0</v>
      </c>
    </row>
    <row r="269" spans="13:15" x14ac:dyDescent="0.3">
      <c r="M269" s="88"/>
      <c r="N269" s="44">
        <v>422402</v>
      </c>
      <c r="O269" s="88">
        <f t="shared" si="10"/>
        <v>0</v>
      </c>
    </row>
    <row r="270" spans="13:15" x14ac:dyDescent="0.3">
      <c r="M270" s="88"/>
      <c r="N270" s="44">
        <v>422507</v>
      </c>
      <c r="O270" s="88">
        <f t="shared" si="10"/>
        <v>0</v>
      </c>
    </row>
    <row r="271" spans="13:15" x14ac:dyDescent="0.3">
      <c r="M271" s="88"/>
      <c r="N271" s="44">
        <v>423186</v>
      </c>
      <c r="O271" s="88">
        <f t="shared" si="10"/>
        <v>0</v>
      </c>
    </row>
    <row r="272" spans="13:15" x14ac:dyDescent="0.3">
      <c r="M272" s="88"/>
      <c r="N272" s="44">
        <v>423860</v>
      </c>
      <c r="O272" s="88">
        <f t="shared" si="10"/>
        <v>0</v>
      </c>
    </row>
    <row r="273" spans="13:15" x14ac:dyDescent="0.3">
      <c r="M273" s="88"/>
      <c r="N273" s="44">
        <v>428576</v>
      </c>
      <c r="O273" s="88">
        <f t="shared" si="10"/>
        <v>0</v>
      </c>
    </row>
    <row r="274" spans="13:15" x14ac:dyDescent="0.3">
      <c r="M274" s="88"/>
      <c r="N274" s="44">
        <v>429738</v>
      </c>
      <c r="O274" s="88">
        <f t="shared" si="10"/>
        <v>0</v>
      </c>
    </row>
    <row r="275" spans="13:15" x14ac:dyDescent="0.3">
      <c r="M275" s="88"/>
      <c r="N275" s="44">
        <v>431117</v>
      </c>
      <c r="O275" s="88">
        <f t="shared" si="10"/>
        <v>0</v>
      </c>
    </row>
    <row r="276" spans="13:15" x14ac:dyDescent="0.3">
      <c r="M276" s="88"/>
      <c r="N276" s="44">
        <v>431766</v>
      </c>
      <c r="O276" s="88">
        <f t="shared" si="10"/>
        <v>0</v>
      </c>
    </row>
    <row r="277" spans="13:15" x14ac:dyDescent="0.3">
      <c r="M277" s="89"/>
      <c r="N277" s="44">
        <v>436203</v>
      </c>
      <c r="O277" s="89">
        <f t="shared" si="10"/>
        <v>0</v>
      </c>
    </row>
    <row r="278" spans="13:15" x14ac:dyDescent="0.3">
      <c r="M278" s="87">
        <v>16</v>
      </c>
      <c r="N278" s="44">
        <v>400351</v>
      </c>
      <c r="O278" s="87">
        <f t="shared" si="10"/>
        <v>0.55172413793103448</v>
      </c>
    </row>
    <row r="279" spans="13:15" x14ac:dyDescent="0.3">
      <c r="M279" s="88"/>
      <c r="N279" s="44">
        <v>404233</v>
      </c>
      <c r="O279" s="88">
        <f t="shared" si="10"/>
        <v>0</v>
      </c>
    </row>
    <row r="280" spans="13:15" x14ac:dyDescent="0.3">
      <c r="M280" s="88"/>
      <c r="N280" s="44">
        <v>404290</v>
      </c>
      <c r="O280" s="88">
        <f t="shared" si="10"/>
        <v>0</v>
      </c>
    </row>
    <row r="281" spans="13:15" x14ac:dyDescent="0.3">
      <c r="M281" s="88"/>
      <c r="N281" s="44">
        <v>405891</v>
      </c>
      <c r="O281" s="88">
        <f t="shared" si="10"/>
        <v>0</v>
      </c>
    </row>
    <row r="282" spans="13:15" x14ac:dyDescent="0.3">
      <c r="M282" s="88"/>
      <c r="N282" s="44">
        <v>406187</v>
      </c>
      <c r="O282" s="88">
        <f t="shared" si="10"/>
        <v>0</v>
      </c>
    </row>
    <row r="283" spans="13:15" x14ac:dyDescent="0.3">
      <c r="M283" s="88"/>
      <c r="N283" s="44">
        <v>406953</v>
      </c>
      <c r="O283" s="88">
        <f t="shared" si="10"/>
        <v>0</v>
      </c>
    </row>
    <row r="284" spans="13:15" x14ac:dyDescent="0.3">
      <c r="M284" s="88"/>
      <c r="N284" s="44">
        <v>407201</v>
      </c>
      <c r="O284" s="88">
        <f t="shared" si="10"/>
        <v>0</v>
      </c>
    </row>
    <row r="285" spans="13:15" x14ac:dyDescent="0.3">
      <c r="M285" s="88"/>
      <c r="N285" s="44">
        <v>407606</v>
      </c>
      <c r="O285" s="88">
        <f t="shared" si="10"/>
        <v>0</v>
      </c>
    </row>
    <row r="286" spans="13:15" x14ac:dyDescent="0.3">
      <c r="M286" s="88"/>
      <c r="N286" s="44">
        <v>407608</v>
      </c>
      <c r="O286" s="88">
        <f t="shared" si="10"/>
        <v>0</v>
      </c>
    </row>
    <row r="287" spans="13:15" x14ac:dyDescent="0.3">
      <c r="M287" s="88"/>
      <c r="N287" s="44">
        <v>408484</v>
      </c>
      <c r="O287" s="88">
        <f t="shared" si="10"/>
        <v>0</v>
      </c>
    </row>
    <row r="288" spans="13:15" x14ac:dyDescent="0.3">
      <c r="M288" s="88"/>
      <c r="N288" s="44">
        <v>413129</v>
      </c>
      <c r="O288" s="88">
        <f t="shared" si="10"/>
        <v>0</v>
      </c>
    </row>
    <row r="289" spans="13:15" x14ac:dyDescent="0.3">
      <c r="M289" s="88"/>
      <c r="N289" s="44">
        <v>413377</v>
      </c>
      <c r="O289" s="88">
        <f t="shared" si="10"/>
        <v>0</v>
      </c>
    </row>
    <row r="290" spans="13:15" x14ac:dyDescent="0.3">
      <c r="M290" s="88"/>
      <c r="N290" s="44">
        <v>414634</v>
      </c>
      <c r="O290" s="88">
        <f t="shared" si="10"/>
        <v>0</v>
      </c>
    </row>
    <row r="291" spans="13:15" x14ac:dyDescent="0.3">
      <c r="M291" s="88"/>
      <c r="N291" s="44">
        <v>414966</v>
      </c>
      <c r="O291" s="88">
        <f t="shared" si="10"/>
        <v>0</v>
      </c>
    </row>
    <row r="292" spans="13:15" x14ac:dyDescent="0.3">
      <c r="M292" s="88"/>
      <c r="N292" s="44">
        <v>415441</v>
      </c>
      <c r="O292" s="88">
        <f t="shared" si="10"/>
        <v>0</v>
      </c>
    </row>
    <row r="293" spans="13:15" x14ac:dyDescent="0.3">
      <c r="M293" s="88"/>
      <c r="N293" s="44">
        <v>415449</v>
      </c>
      <c r="O293" s="88">
        <f t="shared" si="10"/>
        <v>0</v>
      </c>
    </row>
    <row r="294" spans="13:15" x14ac:dyDescent="0.3">
      <c r="M294" s="88"/>
      <c r="N294" s="44">
        <v>416471</v>
      </c>
      <c r="O294" s="88">
        <f t="shared" si="10"/>
        <v>0</v>
      </c>
    </row>
    <row r="295" spans="13:15" x14ac:dyDescent="0.3">
      <c r="M295" s="88"/>
      <c r="N295" s="44">
        <v>417148</v>
      </c>
      <c r="O295" s="88">
        <f t="shared" si="10"/>
        <v>0</v>
      </c>
    </row>
    <row r="296" spans="13:15" x14ac:dyDescent="0.3">
      <c r="M296" s="88"/>
      <c r="N296" s="44">
        <v>419137</v>
      </c>
      <c r="O296" s="88">
        <f t="shared" si="10"/>
        <v>0</v>
      </c>
    </row>
    <row r="297" spans="13:15" x14ac:dyDescent="0.3">
      <c r="M297" s="88"/>
      <c r="N297" s="44">
        <v>420846</v>
      </c>
      <c r="O297" s="88">
        <f t="shared" si="10"/>
        <v>0</v>
      </c>
    </row>
    <row r="298" spans="13:15" x14ac:dyDescent="0.3">
      <c r="M298" s="88"/>
      <c r="N298" s="44">
        <v>420971</v>
      </c>
      <c r="O298" s="88">
        <f t="shared" si="10"/>
        <v>0</v>
      </c>
    </row>
    <row r="299" spans="13:15" x14ac:dyDescent="0.3">
      <c r="M299" s="88"/>
      <c r="N299" s="44">
        <v>423468</v>
      </c>
      <c r="O299" s="88">
        <f t="shared" si="10"/>
        <v>0</v>
      </c>
    </row>
    <row r="300" spans="13:15" x14ac:dyDescent="0.3">
      <c r="M300" s="88"/>
      <c r="N300" s="44">
        <v>427355</v>
      </c>
      <c r="O300" s="88">
        <f t="shared" si="10"/>
        <v>0</v>
      </c>
    </row>
    <row r="301" spans="13:15" x14ac:dyDescent="0.3">
      <c r="M301" s="88"/>
      <c r="N301" s="44">
        <v>427516</v>
      </c>
      <c r="O301" s="88">
        <f t="shared" si="10"/>
        <v>0</v>
      </c>
    </row>
    <row r="302" spans="13:15" x14ac:dyDescent="0.3">
      <c r="M302" s="88"/>
      <c r="N302" s="44">
        <v>427983</v>
      </c>
      <c r="O302" s="88">
        <f t="shared" si="10"/>
        <v>0</v>
      </c>
    </row>
    <row r="303" spans="13:15" x14ac:dyDescent="0.3">
      <c r="M303" s="89"/>
      <c r="N303" s="44">
        <v>431131</v>
      </c>
      <c r="O303" s="89">
        <f t="shared" si="10"/>
        <v>0</v>
      </c>
    </row>
    <row r="304" spans="13:15" x14ac:dyDescent="0.3">
      <c r="M304" s="87">
        <v>17</v>
      </c>
      <c r="N304" s="44">
        <v>398895</v>
      </c>
      <c r="O304" s="87">
        <f t="shared" si="10"/>
        <v>0.58620689655172409</v>
      </c>
    </row>
    <row r="305" spans="13:15" x14ac:dyDescent="0.3">
      <c r="M305" s="88"/>
      <c r="N305" s="44">
        <v>399127</v>
      </c>
      <c r="O305" s="88">
        <f t="shared" si="10"/>
        <v>0</v>
      </c>
    </row>
    <row r="306" spans="13:15" x14ac:dyDescent="0.3">
      <c r="M306" s="88"/>
      <c r="N306" s="44">
        <v>402530</v>
      </c>
      <c r="O306" s="88">
        <f t="shared" si="10"/>
        <v>0</v>
      </c>
    </row>
    <row r="307" spans="13:15" x14ac:dyDescent="0.3">
      <c r="M307" s="88"/>
      <c r="N307" s="44">
        <v>406196</v>
      </c>
      <c r="O307" s="88">
        <f t="shared" si="10"/>
        <v>0</v>
      </c>
    </row>
    <row r="308" spans="13:15" x14ac:dyDescent="0.3">
      <c r="M308" s="88"/>
      <c r="N308" s="44">
        <v>408514</v>
      </c>
      <c r="O308" s="88">
        <f t="shared" si="10"/>
        <v>0</v>
      </c>
    </row>
    <row r="309" spans="13:15" x14ac:dyDescent="0.3">
      <c r="M309" s="88"/>
      <c r="N309" s="44">
        <v>411556</v>
      </c>
      <c r="O309" s="88">
        <f t="shared" si="10"/>
        <v>0</v>
      </c>
    </row>
    <row r="310" spans="13:15" x14ac:dyDescent="0.3">
      <c r="M310" s="88"/>
      <c r="N310" s="44">
        <v>414230</v>
      </c>
      <c r="O310" s="88">
        <f t="shared" si="10"/>
        <v>0</v>
      </c>
    </row>
    <row r="311" spans="13:15" x14ac:dyDescent="0.3">
      <c r="M311" s="88"/>
      <c r="N311" s="44">
        <v>417916</v>
      </c>
      <c r="O311" s="88">
        <f t="shared" si="10"/>
        <v>0</v>
      </c>
    </row>
    <row r="312" spans="13:15" x14ac:dyDescent="0.3">
      <c r="M312" s="88"/>
      <c r="N312" s="44">
        <v>418083</v>
      </c>
      <c r="O312" s="88">
        <f t="shared" si="10"/>
        <v>0</v>
      </c>
    </row>
    <row r="313" spans="13:15" x14ac:dyDescent="0.3">
      <c r="M313" s="88"/>
      <c r="N313" s="44">
        <v>421005</v>
      </c>
      <c r="O313" s="88">
        <f t="shared" si="10"/>
        <v>0</v>
      </c>
    </row>
    <row r="314" spans="13:15" x14ac:dyDescent="0.3">
      <c r="M314" s="88"/>
      <c r="N314" s="44">
        <v>425622</v>
      </c>
      <c r="O314" s="88">
        <f t="shared" si="10"/>
        <v>0</v>
      </c>
    </row>
    <row r="315" spans="13:15" x14ac:dyDescent="0.3">
      <c r="M315" s="88"/>
      <c r="N315" s="44">
        <v>432745</v>
      </c>
      <c r="O315" s="88">
        <f t="shared" si="10"/>
        <v>0</v>
      </c>
    </row>
    <row r="316" spans="13:15" x14ac:dyDescent="0.3">
      <c r="M316" s="89"/>
      <c r="N316" s="44">
        <v>432928</v>
      </c>
      <c r="O316" s="89">
        <f t="shared" si="10"/>
        <v>0</v>
      </c>
    </row>
    <row r="317" spans="13:15" x14ac:dyDescent="0.3">
      <c r="M317" s="87">
        <v>18</v>
      </c>
      <c r="N317" s="44">
        <v>402601</v>
      </c>
      <c r="O317" s="87">
        <f t="shared" si="10"/>
        <v>0.62068965517241381</v>
      </c>
    </row>
    <row r="318" spans="13:15" x14ac:dyDescent="0.3">
      <c r="M318" s="88"/>
      <c r="N318" s="44">
        <v>403953</v>
      </c>
      <c r="O318" s="88">
        <f t="shared" si="10"/>
        <v>0</v>
      </c>
    </row>
    <row r="319" spans="13:15" x14ac:dyDescent="0.3">
      <c r="M319" s="88"/>
      <c r="N319" s="44">
        <v>404678</v>
      </c>
      <c r="O319" s="88">
        <f t="shared" si="10"/>
        <v>0</v>
      </c>
    </row>
    <row r="320" spans="13:15" x14ac:dyDescent="0.3">
      <c r="M320" s="88"/>
      <c r="N320" s="44">
        <v>404682</v>
      </c>
      <c r="O320" s="88">
        <f t="shared" si="10"/>
        <v>0</v>
      </c>
    </row>
    <row r="321" spans="13:15" x14ac:dyDescent="0.3">
      <c r="M321" s="88"/>
      <c r="N321" s="44">
        <v>404739</v>
      </c>
      <c r="O321" s="88">
        <f t="shared" si="10"/>
        <v>0</v>
      </c>
    </row>
    <row r="322" spans="13:15" x14ac:dyDescent="0.3">
      <c r="M322" s="88"/>
      <c r="N322" s="44">
        <v>405965</v>
      </c>
      <c r="O322" s="88">
        <f t="shared" si="10"/>
        <v>0</v>
      </c>
    </row>
    <row r="323" spans="13:15" x14ac:dyDescent="0.3">
      <c r="M323" s="88"/>
      <c r="N323" s="44">
        <v>411535</v>
      </c>
      <c r="O323" s="88">
        <f t="shared" si="10"/>
        <v>0</v>
      </c>
    </row>
    <row r="324" spans="13:15" x14ac:dyDescent="0.3">
      <c r="M324" s="88"/>
      <c r="N324" s="44">
        <v>413857</v>
      </c>
      <c r="O324" s="88">
        <f t="shared" ref="O324:O387" si="11">M324/$M$533</f>
        <v>0</v>
      </c>
    </row>
    <row r="325" spans="13:15" x14ac:dyDescent="0.3">
      <c r="M325" s="88"/>
      <c r="N325" s="44">
        <v>422014</v>
      </c>
      <c r="O325" s="88">
        <f t="shared" si="11"/>
        <v>0</v>
      </c>
    </row>
    <row r="326" spans="13:15" x14ac:dyDescent="0.3">
      <c r="M326" s="88"/>
      <c r="N326" s="44">
        <v>422516</v>
      </c>
      <c r="O326" s="88">
        <f t="shared" si="11"/>
        <v>0</v>
      </c>
    </row>
    <row r="327" spans="13:15" x14ac:dyDescent="0.3">
      <c r="M327" s="88"/>
      <c r="N327" s="44">
        <v>424341</v>
      </c>
      <c r="O327" s="88">
        <f t="shared" si="11"/>
        <v>0</v>
      </c>
    </row>
    <row r="328" spans="13:15" x14ac:dyDescent="0.3">
      <c r="M328" s="88"/>
      <c r="N328" s="50">
        <v>424916</v>
      </c>
      <c r="O328" s="88">
        <f t="shared" si="11"/>
        <v>0</v>
      </c>
    </row>
    <row r="329" spans="13:15" x14ac:dyDescent="0.3">
      <c r="M329" s="88"/>
      <c r="N329" s="44">
        <v>429486</v>
      </c>
      <c r="O329" s="88">
        <f t="shared" si="11"/>
        <v>0</v>
      </c>
    </row>
    <row r="330" spans="13:15" x14ac:dyDescent="0.3">
      <c r="M330" s="88"/>
      <c r="N330" s="44">
        <v>430198</v>
      </c>
      <c r="O330" s="88">
        <f t="shared" si="11"/>
        <v>0</v>
      </c>
    </row>
    <row r="331" spans="13:15" x14ac:dyDescent="0.3">
      <c r="M331" s="88"/>
      <c r="N331" s="44">
        <v>431130</v>
      </c>
      <c r="O331" s="88">
        <f t="shared" si="11"/>
        <v>0</v>
      </c>
    </row>
    <row r="332" spans="13:15" x14ac:dyDescent="0.3">
      <c r="M332" s="89"/>
      <c r="N332" s="44">
        <v>431633</v>
      </c>
      <c r="O332" s="89">
        <f t="shared" si="11"/>
        <v>0</v>
      </c>
    </row>
    <row r="333" spans="13:15" x14ac:dyDescent="0.3">
      <c r="M333" s="87">
        <v>19</v>
      </c>
      <c r="N333" s="44">
        <v>402527</v>
      </c>
      <c r="O333" s="87">
        <f t="shared" si="11"/>
        <v>0.65517241379310343</v>
      </c>
    </row>
    <row r="334" spans="13:15" x14ac:dyDescent="0.3">
      <c r="M334" s="88"/>
      <c r="N334" s="44">
        <v>405890</v>
      </c>
      <c r="O334" s="88">
        <f t="shared" si="11"/>
        <v>0</v>
      </c>
    </row>
    <row r="335" spans="13:15" x14ac:dyDescent="0.3">
      <c r="M335" s="88"/>
      <c r="N335" s="44">
        <v>405962</v>
      </c>
      <c r="O335" s="88">
        <f t="shared" si="11"/>
        <v>0</v>
      </c>
    </row>
    <row r="336" spans="13:15" x14ac:dyDescent="0.3">
      <c r="M336" s="88"/>
      <c r="N336" s="44">
        <v>406172</v>
      </c>
      <c r="O336" s="88">
        <f t="shared" si="11"/>
        <v>0</v>
      </c>
    </row>
    <row r="337" spans="13:15" x14ac:dyDescent="0.3">
      <c r="M337" s="88"/>
      <c r="N337" s="44">
        <v>411530</v>
      </c>
      <c r="O337" s="88">
        <f t="shared" si="11"/>
        <v>0</v>
      </c>
    </row>
    <row r="338" spans="13:15" x14ac:dyDescent="0.3">
      <c r="M338" s="88"/>
      <c r="N338" s="44">
        <v>416412</v>
      </c>
      <c r="O338" s="88">
        <f t="shared" si="11"/>
        <v>0</v>
      </c>
    </row>
    <row r="339" spans="13:15" x14ac:dyDescent="0.3">
      <c r="M339" s="88"/>
      <c r="N339" s="44">
        <v>416912</v>
      </c>
      <c r="O339" s="88">
        <f t="shared" si="11"/>
        <v>0</v>
      </c>
    </row>
    <row r="340" spans="13:15" x14ac:dyDescent="0.3">
      <c r="M340" s="88"/>
      <c r="N340" s="44">
        <v>419627</v>
      </c>
      <c r="O340" s="88">
        <f t="shared" si="11"/>
        <v>0</v>
      </c>
    </row>
    <row r="341" spans="13:15" x14ac:dyDescent="0.3">
      <c r="M341" s="88"/>
      <c r="N341" s="44">
        <v>419802</v>
      </c>
      <c r="O341" s="88">
        <f t="shared" si="11"/>
        <v>0</v>
      </c>
    </row>
    <row r="342" spans="13:15" x14ac:dyDescent="0.3">
      <c r="M342" s="88"/>
      <c r="N342" s="44">
        <v>421007</v>
      </c>
      <c r="O342" s="88">
        <f t="shared" si="11"/>
        <v>0</v>
      </c>
    </row>
    <row r="343" spans="13:15" x14ac:dyDescent="0.3">
      <c r="M343" s="88"/>
      <c r="N343" s="44">
        <v>427155</v>
      </c>
      <c r="O343" s="88">
        <f t="shared" si="11"/>
        <v>0</v>
      </c>
    </row>
    <row r="344" spans="13:15" x14ac:dyDescent="0.3">
      <c r="M344" s="88"/>
      <c r="N344" s="44">
        <v>427863</v>
      </c>
      <c r="O344" s="88">
        <f t="shared" si="11"/>
        <v>0</v>
      </c>
    </row>
    <row r="345" spans="13:15" x14ac:dyDescent="0.3">
      <c r="M345" s="88"/>
      <c r="N345" s="44">
        <v>430582</v>
      </c>
      <c r="O345" s="88">
        <f t="shared" si="11"/>
        <v>0</v>
      </c>
    </row>
    <row r="346" spans="13:15" x14ac:dyDescent="0.3">
      <c r="M346" s="89"/>
      <c r="N346" s="44">
        <v>431124</v>
      </c>
      <c r="O346" s="89">
        <f t="shared" si="11"/>
        <v>0</v>
      </c>
    </row>
    <row r="347" spans="13:15" x14ac:dyDescent="0.3">
      <c r="M347" s="87">
        <v>20</v>
      </c>
      <c r="N347" s="44">
        <v>398745</v>
      </c>
      <c r="O347" s="87">
        <f t="shared" si="11"/>
        <v>0.68965517241379315</v>
      </c>
    </row>
    <row r="348" spans="13:15" x14ac:dyDescent="0.3">
      <c r="M348" s="88"/>
      <c r="N348" s="44">
        <v>408530</v>
      </c>
      <c r="O348" s="88">
        <f t="shared" si="11"/>
        <v>0</v>
      </c>
    </row>
    <row r="349" spans="13:15" x14ac:dyDescent="0.3">
      <c r="M349" s="88"/>
      <c r="N349" s="44">
        <v>415458</v>
      </c>
      <c r="O349" s="88">
        <f t="shared" si="11"/>
        <v>0</v>
      </c>
    </row>
    <row r="350" spans="13:15" x14ac:dyDescent="0.3">
      <c r="M350" s="88"/>
      <c r="N350" s="44">
        <v>415460</v>
      </c>
      <c r="O350" s="88">
        <f t="shared" si="11"/>
        <v>0</v>
      </c>
    </row>
    <row r="351" spans="13:15" x14ac:dyDescent="0.3">
      <c r="M351" s="88"/>
      <c r="N351" s="44">
        <v>415461</v>
      </c>
      <c r="O351" s="88">
        <f t="shared" si="11"/>
        <v>0</v>
      </c>
    </row>
    <row r="352" spans="13:15" x14ac:dyDescent="0.3">
      <c r="M352" s="88"/>
      <c r="N352" s="44">
        <v>416015</v>
      </c>
      <c r="O352" s="88">
        <f t="shared" si="11"/>
        <v>0</v>
      </c>
    </row>
    <row r="353" spans="13:15" x14ac:dyDescent="0.3">
      <c r="M353" s="88"/>
      <c r="N353" s="44">
        <v>417246</v>
      </c>
      <c r="O353" s="88">
        <f t="shared" si="11"/>
        <v>0</v>
      </c>
    </row>
    <row r="354" spans="13:15" x14ac:dyDescent="0.3">
      <c r="M354" s="88"/>
      <c r="N354" s="44">
        <v>419999</v>
      </c>
      <c r="O354" s="88">
        <f t="shared" si="11"/>
        <v>0</v>
      </c>
    </row>
    <row r="355" spans="13:15" x14ac:dyDescent="0.3">
      <c r="M355" s="88"/>
      <c r="N355" s="44">
        <v>420150</v>
      </c>
      <c r="O355" s="88">
        <f t="shared" si="11"/>
        <v>0</v>
      </c>
    </row>
    <row r="356" spans="13:15" x14ac:dyDescent="0.3">
      <c r="M356" s="88"/>
      <c r="N356" s="44">
        <v>424585</v>
      </c>
      <c r="O356" s="88">
        <f t="shared" si="11"/>
        <v>0</v>
      </c>
    </row>
    <row r="357" spans="13:15" x14ac:dyDescent="0.3">
      <c r="M357" s="88"/>
      <c r="N357" s="44">
        <v>425121</v>
      </c>
      <c r="O357" s="88">
        <f t="shared" si="11"/>
        <v>0</v>
      </c>
    </row>
    <row r="358" spans="13:15" x14ac:dyDescent="0.3">
      <c r="M358" s="88"/>
      <c r="N358" s="44">
        <v>426411</v>
      </c>
      <c r="O358" s="88">
        <f t="shared" si="11"/>
        <v>0</v>
      </c>
    </row>
    <row r="359" spans="13:15" x14ac:dyDescent="0.3">
      <c r="M359" s="88"/>
      <c r="N359" s="44">
        <v>427641</v>
      </c>
      <c r="O359" s="88">
        <f t="shared" si="11"/>
        <v>0</v>
      </c>
    </row>
    <row r="360" spans="13:15" x14ac:dyDescent="0.3">
      <c r="M360" s="88"/>
      <c r="N360" s="44">
        <v>430351</v>
      </c>
      <c r="O360" s="88">
        <f t="shared" si="11"/>
        <v>0</v>
      </c>
    </row>
    <row r="361" spans="13:15" x14ac:dyDescent="0.3">
      <c r="M361" s="89"/>
      <c r="N361" s="44">
        <v>431046</v>
      </c>
      <c r="O361" s="89">
        <f t="shared" si="11"/>
        <v>0</v>
      </c>
    </row>
    <row r="362" spans="13:15" x14ac:dyDescent="0.3">
      <c r="M362" s="87">
        <v>21</v>
      </c>
      <c r="N362" s="44">
        <v>399518</v>
      </c>
      <c r="O362" s="87">
        <f t="shared" si="11"/>
        <v>0.72413793103448276</v>
      </c>
    </row>
    <row r="363" spans="13:15" x14ac:dyDescent="0.3">
      <c r="M363" s="88"/>
      <c r="N363" s="44">
        <v>400089</v>
      </c>
      <c r="O363" s="88">
        <f t="shared" si="11"/>
        <v>0</v>
      </c>
    </row>
    <row r="364" spans="13:15" x14ac:dyDescent="0.3">
      <c r="M364" s="88"/>
      <c r="N364" s="44">
        <v>405791</v>
      </c>
      <c r="O364" s="88">
        <f t="shared" si="11"/>
        <v>0</v>
      </c>
    </row>
    <row r="365" spans="13:15" x14ac:dyDescent="0.3">
      <c r="M365" s="88"/>
      <c r="N365" s="44">
        <v>406849</v>
      </c>
      <c r="O365" s="88">
        <f t="shared" si="11"/>
        <v>0</v>
      </c>
    </row>
    <row r="366" spans="13:15" x14ac:dyDescent="0.3">
      <c r="M366" s="88"/>
      <c r="N366" s="44">
        <v>413423</v>
      </c>
      <c r="O366" s="88">
        <f t="shared" si="11"/>
        <v>0</v>
      </c>
    </row>
    <row r="367" spans="13:15" x14ac:dyDescent="0.3">
      <c r="M367" s="88"/>
      <c r="N367" s="44">
        <v>414072</v>
      </c>
      <c r="O367" s="88">
        <f t="shared" si="11"/>
        <v>0</v>
      </c>
    </row>
    <row r="368" spans="13:15" x14ac:dyDescent="0.3">
      <c r="M368" s="88"/>
      <c r="N368" s="44">
        <v>416012</v>
      </c>
      <c r="O368" s="88">
        <f t="shared" si="11"/>
        <v>0</v>
      </c>
    </row>
    <row r="369" spans="13:15" x14ac:dyDescent="0.3">
      <c r="M369" s="88"/>
      <c r="N369" s="44">
        <v>416413</v>
      </c>
      <c r="O369" s="88">
        <f t="shared" si="11"/>
        <v>0</v>
      </c>
    </row>
    <row r="370" spans="13:15" x14ac:dyDescent="0.3">
      <c r="M370" s="88"/>
      <c r="N370" s="44">
        <v>420149</v>
      </c>
      <c r="O370" s="88">
        <f t="shared" si="11"/>
        <v>0</v>
      </c>
    </row>
    <row r="371" spans="13:15" x14ac:dyDescent="0.3">
      <c r="M371" s="88"/>
      <c r="N371" s="44">
        <v>420157</v>
      </c>
      <c r="O371" s="88">
        <f t="shared" si="11"/>
        <v>0</v>
      </c>
    </row>
    <row r="372" spans="13:15" x14ac:dyDescent="0.3">
      <c r="M372" s="88"/>
      <c r="N372" s="44">
        <v>423041</v>
      </c>
      <c r="O372" s="88">
        <f t="shared" si="11"/>
        <v>0</v>
      </c>
    </row>
    <row r="373" spans="13:15" x14ac:dyDescent="0.3">
      <c r="M373" s="88"/>
      <c r="N373" s="44">
        <v>425619</v>
      </c>
      <c r="O373" s="88">
        <f t="shared" si="11"/>
        <v>0</v>
      </c>
    </row>
    <row r="374" spans="13:15" x14ac:dyDescent="0.3">
      <c r="M374" s="88"/>
      <c r="N374" s="44">
        <v>425696</v>
      </c>
      <c r="O374" s="88">
        <f t="shared" si="11"/>
        <v>0</v>
      </c>
    </row>
    <row r="375" spans="13:15" x14ac:dyDescent="0.3">
      <c r="M375" s="88"/>
      <c r="N375" s="44">
        <v>428579</v>
      </c>
      <c r="O375" s="88">
        <f t="shared" si="11"/>
        <v>0</v>
      </c>
    </row>
    <row r="376" spans="13:15" x14ac:dyDescent="0.3">
      <c r="M376" s="88"/>
      <c r="N376" s="44">
        <v>429361</v>
      </c>
      <c r="O376" s="88">
        <f t="shared" si="11"/>
        <v>0</v>
      </c>
    </row>
    <row r="377" spans="13:15" x14ac:dyDescent="0.3">
      <c r="M377" s="88"/>
      <c r="N377" s="44">
        <v>429773</v>
      </c>
      <c r="O377" s="88">
        <f t="shared" si="11"/>
        <v>0</v>
      </c>
    </row>
    <row r="378" spans="13:15" x14ac:dyDescent="0.3">
      <c r="M378" s="88"/>
      <c r="N378" s="44">
        <v>430189</v>
      </c>
      <c r="O378" s="88">
        <f t="shared" si="11"/>
        <v>0</v>
      </c>
    </row>
    <row r="379" spans="13:15" x14ac:dyDescent="0.3">
      <c r="M379" s="88"/>
      <c r="N379" s="44">
        <v>430568</v>
      </c>
      <c r="O379" s="88">
        <f t="shared" si="11"/>
        <v>0</v>
      </c>
    </row>
    <row r="380" spans="13:15" x14ac:dyDescent="0.3">
      <c r="M380" s="88"/>
      <c r="N380" s="44">
        <v>431281</v>
      </c>
      <c r="O380" s="88">
        <f t="shared" si="11"/>
        <v>0</v>
      </c>
    </row>
    <row r="381" spans="13:15" x14ac:dyDescent="0.3">
      <c r="M381" s="89"/>
      <c r="N381" s="44">
        <v>434687</v>
      </c>
      <c r="O381" s="89">
        <f t="shared" si="11"/>
        <v>0</v>
      </c>
    </row>
    <row r="382" spans="13:15" x14ac:dyDescent="0.3">
      <c r="M382" s="87">
        <v>22</v>
      </c>
      <c r="N382" s="44">
        <v>402498</v>
      </c>
      <c r="O382" s="87">
        <f t="shared" si="11"/>
        <v>0.75862068965517238</v>
      </c>
    </row>
    <row r="383" spans="13:15" x14ac:dyDescent="0.3">
      <c r="M383" s="88"/>
      <c r="N383" s="44">
        <v>405729</v>
      </c>
      <c r="O383" s="88">
        <f t="shared" si="11"/>
        <v>0</v>
      </c>
    </row>
    <row r="384" spans="13:15" x14ac:dyDescent="0.3">
      <c r="M384" s="88"/>
      <c r="N384" s="44">
        <v>406158</v>
      </c>
      <c r="O384" s="88">
        <f t="shared" si="11"/>
        <v>0</v>
      </c>
    </row>
    <row r="385" spans="13:15" x14ac:dyDescent="0.3">
      <c r="M385" s="88"/>
      <c r="N385" s="44">
        <v>407200</v>
      </c>
      <c r="O385" s="88">
        <f t="shared" si="11"/>
        <v>0</v>
      </c>
    </row>
    <row r="386" spans="13:15" x14ac:dyDescent="0.3">
      <c r="M386" s="88"/>
      <c r="N386" s="50">
        <v>408395</v>
      </c>
      <c r="O386" s="88">
        <f t="shared" si="11"/>
        <v>0</v>
      </c>
    </row>
    <row r="387" spans="13:15" x14ac:dyDescent="0.3">
      <c r="M387" s="88"/>
      <c r="N387" s="44">
        <v>409378</v>
      </c>
      <c r="O387" s="88">
        <f t="shared" si="11"/>
        <v>0</v>
      </c>
    </row>
    <row r="388" spans="13:15" x14ac:dyDescent="0.3">
      <c r="M388" s="88"/>
      <c r="N388" s="44">
        <v>411529</v>
      </c>
      <c r="O388" s="88">
        <f t="shared" ref="O388:O451" si="12">M388/$M$533</f>
        <v>0</v>
      </c>
    </row>
    <row r="389" spans="13:15" x14ac:dyDescent="0.3">
      <c r="M389" s="88"/>
      <c r="N389" s="44">
        <v>412140</v>
      </c>
      <c r="O389" s="88">
        <f t="shared" si="12"/>
        <v>0</v>
      </c>
    </row>
    <row r="390" spans="13:15" x14ac:dyDescent="0.3">
      <c r="M390" s="88"/>
      <c r="N390" s="44">
        <v>412715</v>
      </c>
      <c r="O390" s="88">
        <f t="shared" si="12"/>
        <v>0</v>
      </c>
    </row>
    <row r="391" spans="13:15" x14ac:dyDescent="0.3">
      <c r="M391" s="88"/>
      <c r="N391" s="44">
        <v>413848</v>
      </c>
      <c r="O391" s="88">
        <f t="shared" si="12"/>
        <v>0</v>
      </c>
    </row>
    <row r="392" spans="13:15" x14ac:dyDescent="0.3">
      <c r="M392" s="88"/>
      <c r="N392" s="44">
        <v>415454</v>
      </c>
      <c r="O392" s="88">
        <f t="shared" si="12"/>
        <v>0</v>
      </c>
    </row>
    <row r="393" spans="13:15" x14ac:dyDescent="0.3">
      <c r="M393" s="88"/>
      <c r="N393" s="44">
        <v>416245</v>
      </c>
      <c r="O393" s="88">
        <f t="shared" si="12"/>
        <v>0</v>
      </c>
    </row>
    <row r="394" spans="13:15" x14ac:dyDescent="0.3">
      <c r="M394" s="88"/>
      <c r="N394" s="44">
        <v>416913</v>
      </c>
      <c r="O394" s="88">
        <f t="shared" si="12"/>
        <v>0</v>
      </c>
    </row>
    <row r="395" spans="13:15" x14ac:dyDescent="0.3">
      <c r="M395" s="88"/>
      <c r="N395" s="44">
        <v>418705</v>
      </c>
      <c r="O395" s="88">
        <f t="shared" si="12"/>
        <v>0</v>
      </c>
    </row>
    <row r="396" spans="13:15" x14ac:dyDescent="0.3">
      <c r="M396" s="88"/>
      <c r="N396" s="44">
        <v>419214</v>
      </c>
      <c r="O396" s="88">
        <f t="shared" si="12"/>
        <v>0</v>
      </c>
    </row>
    <row r="397" spans="13:15" x14ac:dyDescent="0.3">
      <c r="M397" s="88"/>
      <c r="N397" s="44">
        <v>419216</v>
      </c>
      <c r="O397" s="88">
        <f t="shared" si="12"/>
        <v>0</v>
      </c>
    </row>
    <row r="398" spans="13:15" x14ac:dyDescent="0.3">
      <c r="M398" s="88"/>
      <c r="N398" s="44">
        <v>426673</v>
      </c>
      <c r="O398" s="88">
        <f t="shared" si="12"/>
        <v>0</v>
      </c>
    </row>
    <row r="399" spans="13:15" x14ac:dyDescent="0.3">
      <c r="M399" s="88"/>
      <c r="N399" s="44">
        <v>434713</v>
      </c>
      <c r="O399" s="88">
        <f t="shared" si="12"/>
        <v>0</v>
      </c>
    </row>
    <row r="400" spans="13:15" x14ac:dyDescent="0.3">
      <c r="M400" s="89"/>
      <c r="N400" s="44">
        <v>435003</v>
      </c>
      <c r="O400" s="89">
        <f t="shared" si="12"/>
        <v>0</v>
      </c>
    </row>
    <row r="401" spans="13:15" x14ac:dyDescent="0.3">
      <c r="M401" s="87">
        <v>23</v>
      </c>
      <c r="N401" s="44">
        <v>400294</v>
      </c>
      <c r="O401" s="87">
        <f t="shared" si="12"/>
        <v>0.7931034482758621</v>
      </c>
    </row>
    <row r="402" spans="13:15" x14ac:dyDescent="0.3">
      <c r="M402" s="88"/>
      <c r="N402" s="44">
        <v>400353</v>
      </c>
      <c r="O402" s="88">
        <f t="shared" si="12"/>
        <v>0</v>
      </c>
    </row>
    <row r="403" spans="13:15" x14ac:dyDescent="0.3">
      <c r="M403" s="88"/>
      <c r="N403" s="44">
        <v>401707</v>
      </c>
      <c r="O403" s="88">
        <f t="shared" si="12"/>
        <v>0</v>
      </c>
    </row>
    <row r="404" spans="13:15" x14ac:dyDescent="0.3">
      <c r="M404" s="88"/>
      <c r="N404" s="44">
        <v>402638</v>
      </c>
      <c r="O404" s="88">
        <f t="shared" si="12"/>
        <v>0</v>
      </c>
    </row>
    <row r="405" spans="13:15" x14ac:dyDescent="0.3">
      <c r="M405" s="88"/>
      <c r="N405" s="44">
        <v>409564</v>
      </c>
      <c r="O405" s="88">
        <f t="shared" si="12"/>
        <v>0</v>
      </c>
    </row>
    <row r="406" spans="13:15" x14ac:dyDescent="0.3">
      <c r="M406" s="88"/>
      <c r="N406" s="44">
        <v>415451</v>
      </c>
      <c r="O406" s="88">
        <f t="shared" si="12"/>
        <v>0</v>
      </c>
    </row>
    <row r="407" spans="13:15" x14ac:dyDescent="0.3">
      <c r="M407" s="88"/>
      <c r="N407" s="44">
        <v>422514</v>
      </c>
      <c r="O407" s="88">
        <f t="shared" si="12"/>
        <v>0</v>
      </c>
    </row>
    <row r="408" spans="13:15" x14ac:dyDescent="0.3">
      <c r="M408" s="88"/>
      <c r="N408" s="44">
        <v>423923</v>
      </c>
      <c r="O408" s="88">
        <f t="shared" si="12"/>
        <v>0</v>
      </c>
    </row>
    <row r="409" spans="13:15" x14ac:dyDescent="0.3">
      <c r="M409" s="88"/>
      <c r="N409" s="44">
        <v>424307</v>
      </c>
      <c r="O409" s="88">
        <f t="shared" si="12"/>
        <v>0</v>
      </c>
    </row>
    <row r="410" spans="13:15" x14ac:dyDescent="0.3">
      <c r="M410" s="88"/>
      <c r="N410" s="44">
        <v>424822</v>
      </c>
      <c r="O410" s="88">
        <f t="shared" si="12"/>
        <v>0</v>
      </c>
    </row>
    <row r="411" spans="13:15" x14ac:dyDescent="0.3">
      <c r="M411" s="88"/>
      <c r="N411" s="44">
        <v>426067</v>
      </c>
      <c r="O411" s="88">
        <f t="shared" si="12"/>
        <v>0</v>
      </c>
    </row>
    <row r="412" spans="13:15" x14ac:dyDescent="0.3">
      <c r="M412" s="88"/>
      <c r="N412" s="44">
        <v>435002</v>
      </c>
      <c r="O412" s="88">
        <f t="shared" si="12"/>
        <v>0</v>
      </c>
    </row>
    <row r="413" spans="13:15" x14ac:dyDescent="0.3">
      <c r="M413" s="88"/>
      <c r="N413" s="44">
        <v>435627</v>
      </c>
      <c r="O413" s="88">
        <f t="shared" si="12"/>
        <v>0</v>
      </c>
    </row>
    <row r="414" spans="13:15" x14ac:dyDescent="0.3">
      <c r="M414" s="89"/>
      <c r="N414" s="44">
        <v>435797</v>
      </c>
      <c r="O414" s="89">
        <f t="shared" si="12"/>
        <v>0</v>
      </c>
    </row>
    <row r="415" spans="13:15" x14ac:dyDescent="0.3">
      <c r="M415" s="87">
        <v>24</v>
      </c>
      <c r="N415" s="44">
        <v>399492</v>
      </c>
      <c r="O415" s="87">
        <f t="shared" si="12"/>
        <v>0.82758620689655171</v>
      </c>
    </row>
    <row r="416" spans="13:15" x14ac:dyDescent="0.3">
      <c r="M416" s="88"/>
      <c r="N416" s="44">
        <v>401297</v>
      </c>
      <c r="O416" s="88">
        <f t="shared" si="12"/>
        <v>0</v>
      </c>
    </row>
    <row r="417" spans="13:15" x14ac:dyDescent="0.3">
      <c r="M417" s="88"/>
      <c r="N417" s="44">
        <v>412703</v>
      </c>
      <c r="O417" s="88">
        <f t="shared" si="12"/>
        <v>0</v>
      </c>
    </row>
    <row r="418" spans="13:15" x14ac:dyDescent="0.3">
      <c r="M418" s="88"/>
      <c r="N418" s="44">
        <v>414148</v>
      </c>
      <c r="O418" s="88">
        <f t="shared" si="12"/>
        <v>0</v>
      </c>
    </row>
    <row r="419" spans="13:15" x14ac:dyDescent="0.3">
      <c r="M419" s="88"/>
      <c r="N419" s="44">
        <v>414733</v>
      </c>
      <c r="O419" s="88">
        <f t="shared" si="12"/>
        <v>0</v>
      </c>
    </row>
    <row r="420" spans="13:15" x14ac:dyDescent="0.3">
      <c r="M420" s="88"/>
      <c r="N420" s="44">
        <v>416000</v>
      </c>
      <c r="O420" s="88">
        <f t="shared" si="12"/>
        <v>0</v>
      </c>
    </row>
    <row r="421" spans="13:15" x14ac:dyDescent="0.3">
      <c r="M421" s="88"/>
      <c r="N421" s="44">
        <v>416395</v>
      </c>
      <c r="O421" s="88">
        <f t="shared" si="12"/>
        <v>0</v>
      </c>
    </row>
    <row r="422" spans="13:15" x14ac:dyDescent="0.3">
      <c r="M422" s="88"/>
      <c r="N422" s="44">
        <v>418866</v>
      </c>
      <c r="O422" s="88">
        <f t="shared" si="12"/>
        <v>0</v>
      </c>
    </row>
    <row r="423" spans="13:15" x14ac:dyDescent="0.3">
      <c r="M423" s="88"/>
      <c r="N423" s="44">
        <v>422173</v>
      </c>
      <c r="O423" s="88">
        <f t="shared" si="12"/>
        <v>0</v>
      </c>
    </row>
    <row r="424" spans="13:15" x14ac:dyDescent="0.3">
      <c r="M424" s="88"/>
      <c r="N424" s="44">
        <v>424902</v>
      </c>
      <c r="O424" s="88">
        <f t="shared" si="12"/>
        <v>0</v>
      </c>
    </row>
    <row r="425" spans="13:15" x14ac:dyDescent="0.3">
      <c r="M425" s="88"/>
      <c r="N425" s="44">
        <v>426064</v>
      </c>
      <c r="O425" s="88">
        <f t="shared" si="12"/>
        <v>0</v>
      </c>
    </row>
    <row r="426" spans="13:15" x14ac:dyDescent="0.3">
      <c r="M426" s="88"/>
      <c r="N426" s="44">
        <v>427156</v>
      </c>
      <c r="O426" s="88">
        <f t="shared" si="12"/>
        <v>0</v>
      </c>
    </row>
    <row r="427" spans="13:15" x14ac:dyDescent="0.3">
      <c r="M427" s="88"/>
      <c r="N427" s="44">
        <v>430159</v>
      </c>
      <c r="O427" s="88">
        <f t="shared" si="12"/>
        <v>0</v>
      </c>
    </row>
    <row r="428" spans="13:15" x14ac:dyDescent="0.3">
      <c r="M428" s="88"/>
      <c r="N428" s="44">
        <v>432913</v>
      </c>
      <c r="O428" s="88">
        <f t="shared" si="12"/>
        <v>0</v>
      </c>
    </row>
    <row r="429" spans="13:15" x14ac:dyDescent="0.3">
      <c r="M429" s="88"/>
      <c r="N429" s="44">
        <v>433167</v>
      </c>
      <c r="O429" s="88">
        <f t="shared" si="12"/>
        <v>0</v>
      </c>
    </row>
    <row r="430" spans="13:15" x14ac:dyDescent="0.3">
      <c r="M430" s="89"/>
      <c r="N430" s="44">
        <v>435514</v>
      </c>
      <c r="O430" s="89">
        <f t="shared" si="12"/>
        <v>0</v>
      </c>
    </row>
    <row r="431" spans="13:15" x14ac:dyDescent="0.3">
      <c r="M431" s="87">
        <v>25</v>
      </c>
      <c r="N431" s="44">
        <v>399125</v>
      </c>
      <c r="O431" s="87">
        <f t="shared" si="12"/>
        <v>0.86206896551724133</v>
      </c>
    </row>
    <row r="432" spans="13:15" x14ac:dyDescent="0.3">
      <c r="M432" s="88"/>
      <c r="N432" s="44">
        <v>400133</v>
      </c>
      <c r="O432" s="88">
        <f t="shared" si="12"/>
        <v>0</v>
      </c>
    </row>
    <row r="433" spans="13:15" x14ac:dyDescent="0.3">
      <c r="M433" s="88"/>
      <c r="N433" s="44">
        <v>400153</v>
      </c>
      <c r="O433" s="88">
        <f t="shared" si="12"/>
        <v>0</v>
      </c>
    </row>
    <row r="434" spans="13:15" x14ac:dyDescent="0.3">
      <c r="M434" s="88"/>
      <c r="N434" s="44">
        <v>400286</v>
      </c>
      <c r="O434" s="88">
        <f t="shared" si="12"/>
        <v>0</v>
      </c>
    </row>
    <row r="435" spans="13:15" x14ac:dyDescent="0.3">
      <c r="M435" s="88"/>
      <c r="N435" s="44">
        <v>402501</v>
      </c>
      <c r="O435" s="88">
        <f t="shared" si="12"/>
        <v>0</v>
      </c>
    </row>
    <row r="436" spans="13:15" x14ac:dyDescent="0.3">
      <c r="M436" s="88"/>
      <c r="N436" s="44">
        <v>402599</v>
      </c>
      <c r="O436" s="88">
        <f t="shared" si="12"/>
        <v>0</v>
      </c>
    </row>
    <row r="437" spans="13:15" x14ac:dyDescent="0.3">
      <c r="M437" s="88"/>
      <c r="N437" s="44">
        <v>405946</v>
      </c>
      <c r="O437" s="88">
        <f t="shared" si="12"/>
        <v>0</v>
      </c>
    </row>
    <row r="438" spans="13:15" x14ac:dyDescent="0.3">
      <c r="M438" s="88"/>
      <c r="N438" s="44">
        <v>407027</v>
      </c>
      <c r="O438" s="88">
        <f t="shared" si="12"/>
        <v>0</v>
      </c>
    </row>
    <row r="439" spans="13:15" x14ac:dyDescent="0.3">
      <c r="M439" s="88"/>
      <c r="N439" s="44">
        <v>408466</v>
      </c>
      <c r="O439" s="88">
        <f t="shared" si="12"/>
        <v>0</v>
      </c>
    </row>
    <row r="440" spans="13:15" x14ac:dyDescent="0.3">
      <c r="M440" s="88"/>
      <c r="N440" s="44">
        <v>411511</v>
      </c>
      <c r="O440" s="88">
        <f t="shared" si="12"/>
        <v>0</v>
      </c>
    </row>
    <row r="441" spans="13:15" x14ac:dyDescent="0.3">
      <c r="M441" s="88"/>
      <c r="N441" s="44">
        <v>412443</v>
      </c>
      <c r="O441" s="88">
        <f t="shared" si="12"/>
        <v>0</v>
      </c>
    </row>
    <row r="442" spans="13:15" x14ac:dyDescent="0.3">
      <c r="M442" s="88"/>
      <c r="N442" s="44">
        <v>414059</v>
      </c>
      <c r="O442" s="88">
        <f t="shared" si="12"/>
        <v>0</v>
      </c>
    </row>
    <row r="443" spans="13:15" x14ac:dyDescent="0.3">
      <c r="M443" s="88"/>
      <c r="N443" s="44">
        <v>415448</v>
      </c>
      <c r="O443" s="88">
        <f t="shared" si="12"/>
        <v>0</v>
      </c>
    </row>
    <row r="444" spans="13:15" x14ac:dyDescent="0.3">
      <c r="M444" s="88"/>
      <c r="N444" s="44">
        <v>417882</v>
      </c>
      <c r="O444" s="88">
        <f t="shared" si="12"/>
        <v>0</v>
      </c>
    </row>
    <row r="445" spans="13:15" x14ac:dyDescent="0.3">
      <c r="M445" s="88"/>
      <c r="N445" s="44">
        <v>418990</v>
      </c>
      <c r="O445" s="88">
        <f t="shared" si="12"/>
        <v>0</v>
      </c>
    </row>
    <row r="446" spans="13:15" x14ac:dyDescent="0.3">
      <c r="M446" s="88"/>
      <c r="N446" s="44">
        <v>420964</v>
      </c>
      <c r="O446" s="88">
        <f t="shared" si="12"/>
        <v>0</v>
      </c>
    </row>
    <row r="447" spans="13:15" x14ac:dyDescent="0.3">
      <c r="M447" s="88"/>
      <c r="N447" s="44">
        <v>423921</v>
      </c>
      <c r="O447" s="88">
        <f t="shared" si="12"/>
        <v>0</v>
      </c>
    </row>
    <row r="448" spans="13:15" x14ac:dyDescent="0.3">
      <c r="M448" s="88"/>
      <c r="N448" s="44">
        <v>425325</v>
      </c>
      <c r="O448" s="88">
        <f t="shared" si="12"/>
        <v>0</v>
      </c>
    </row>
    <row r="449" spans="13:15" x14ac:dyDescent="0.3">
      <c r="M449" s="88"/>
      <c r="N449" s="44">
        <v>425697</v>
      </c>
      <c r="O449" s="88">
        <f t="shared" si="12"/>
        <v>0</v>
      </c>
    </row>
    <row r="450" spans="13:15" x14ac:dyDescent="0.3">
      <c r="M450" s="88"/>
      <c r="N450" s="44">
        <v>431273</v>
      </c>
      <c r="O450" s="88">
        <f t="shared" si="12"/>
        <v>0</v>
      </c>
    </row>
    <row r="451" spans="13:15" x14ac:dyDescent="0.3">
      <c r="M451" s="89"/>
      <c r="N451" s="44">
        <v>431803</v>
      </c>
      <c r="O451" s="89">
        <f t="shared" si="12"/>
        <v>0</v>
      </c>
    </row>
    <row r="452" spans="13:15" x14ac:dyDescent="0.3">
      <c r="M452" s="87">
        <v>26</v>
      </c>
      <c r="N452" s="44">
        <v>399532</v>
      </c>
      <c r="O452" s="87">
        <f t="shared" ref="O452:O516" si="13">M452/$M$533</f>
        <v>0.89655172413793105</v>
      </c>
    </row>
    <row r="453" spans="13:15" x14ac:dyDescent="0.3">
      <c r="M453" s="88"/>
      <c r="N453" s="44">
        <v>399540</v>
      </c>
      <c r="O453" s="88">
        <f t="shared" si="13"/>
        <v>0</v>
      </c>
    </row>
    <row r="454" spans="13:15" x14ac:dyDescent="0.3">
      <c r="M454" s="88"/>
      <c r="N454" s="44">
        <v>402489</v>
      </c>
      <c r="O454" s="88">
        <f t="shared" si="13"/>
        <v>0</v>
      </c>
    </row>
    <row r="455" spans="13:15" x14ac:dyDescent="0.3">
      <c r="M455" s="88"/>
      <c r="N455" s="44">
        <v>404045</v>
      </c>
      <c r="O455" s="88">
        <f t="shared" si="13"/>
        <v>0</v>
      </c>
    </row>
    <row r="456" spans="13:15" x14ac:dyDescent="0.3">
      <c r="M456" s="88"/>
      <c r="N456" s="44">
        <v>404775</v>
      </c>
      <c r="O456" s="88">
        <f t="shared" si="13"/>
        <v>0</v>
      </c>
    </row>
    <row r="457" spans="13:15" x14ac:dyDescent="0.3">
      <c r="M457" s="88"/>
      <c r="N457" s="44">
        <v>407050</v>
      </c>
      <c r="O457" s="88">
        <f t="shared" si="13"/>
        <v>0</v>
      </c>
    </row>
    <row r="458" spans="13:15" x14ac:dyDescent="0.3">
      <c r="M458" s="88"/>
      <c r="N458" s="44">
        <v>409573</v>
      </c>
      <c r="O458" s="88">
        <f t="shared" si="13"/>
        <v>0</v>
      </c>
    </row>
    <row r="459" spans="13:15" x14ac:dyDescent="0.3">
      <c r="M459" s="88"/>
      <c r="N459" s="44">
        <v>411560</v>
      </c>
      <c r="O459" s="88">
        <f t="shared" si="13"/>
        <v>0</v>
      </c>
    </row>
    <row r="460" spans="13:15" x14ac:dyDescent="0.3">
      <c r="M460" s="88"/>
      <c r="N460" s="44">
        <v>416407</v>
      </c>
      <c r="O460" s="88">
        <f t="shared" si="13"/>
        <v>0</v>
      </c>
    </row>
    <row r="461" spans="13:15" x14ac:dyDescent="0.3">
      <c r="M461" s="88"/>
      <c r="N461" s="44">
        <v>417653</v>
      </c>
      <c r="O461" s="88">
        <f t="shared" si="13"/>
        <v>0</v>
      </c>
    </row>
    <row r="462" spans="13:15" x14ac:dyDescent="0.3">
      <c r="M462" s="88"/>
      <c r="N462" s="44">
        <v>419183</v>
      </c>
      <c r="O462" s="88">
        <f t="shared" si="13"/>
        <v>0</v>
      </c>
    </row>
    <row r="463" spans="13:15" x14ac:dyDescent="0.3">
      <c r="M463" s="88"/>
      <c r="N463" s="44">
        <v>423483</v>
      </c>
      <c r="O463" s="88">
        <f t="shared" si="13"/>
        <v>0</v>
      </c>
    </row>
    <row r="464" spans="13:15" x14ac:dyDescent="0.3">
      <c r="M464" s="88"/>
      <c r="N464" s="44">
        <v>424340</v>
      </c>
      <c r="O464" s="88">
        <f t="shared" si="13"/>
        <v>0</v>
      </c>
    </row>
    <row r="465" spans="13:15" x14ac:dyDescent="0.3">
      <c r="M465" s="88"/>
      <c r="N465" s="44">
        <v>424660</v>
      </c>
      <c r="O465" s="88">
        <f t="shared" si="13"/>
        <v>0</v>
      </c>
    </row>
    <row r="466" spans="13:15" x14ac:dyDescent="0.3">
      <c r="M466" s="88"/>
      <c r="N466" s="44">
        <v>429357</v>
      </c>
      <c r="O466" s="88">
        <f t="shared" si="13"/>
        <v>0</v>
      </c>
    </row>
    <row r="467" spans="13:15" x14ac:dyDescent="0.3">
      <c r="M467" s="88"/>
      <c r="N467" s="44">
        <v>429783</v>
      </c>
      <c r="O467" s="88">
        <f t="shared" si="13"/>
        <v>0</v>
      </c>
    </row>
    <row r="468" spans="13:15" x14ac:dyDescent="0.3">
      <c r="M468" s="88"/>
      <c r="N468" s="44">
        <v>434905</v>
      </c>
      <c r="O468" s="88">
        <f t="shared" si="13"/>
        <v>0</v>
      </c>
    </row>
    <row r="469" spans="13:15" x14ac:dyDescent="0.3">
      <c r="M469" s="88"/>
      <c r="N469" s="44">
        <v>434909</v>
      </c>
      <c r="O469" s="88">
        <f t="shared" si="13"/>
        <v>0</v>
      </c>
    </row>
    <row r="470" spans="13:15" x14ac:dyDescent="0.3">
      <c r="M470" s="89"/>
      <c r="N470" s="44">
        <v>435628</v>
      </c>
      <c r="O470" s="89">
        <f t="shared" si="13"/>
        <v>0</v>
      </c>
    </row>
    <row r="471" spans="13:15" x14ac:dyDescent="0.3">
      <c r="M471" s="87">
        <v>27</v>
      </c>
      <c r="N471" s="44">
        <v>400181</v>
      </c>
      <c r="O471" s="87">
        <f t="shared" si="13"/>
        <v>0.93103448275862066</v>
      </c>
    </row>
    <row r="472" spans="13:15" x14ac:dyDescent="0.3">
      <c r="M472" s="88"/>
      <c r="N472" s="44">
        <v>400240</v>
      </c>
      <c r="O472" s="88">
        <f t="shared" si="13"/>
        <v>0</v>
      </c>
    </row>
    <row r="473" spans="13:15" x14ac:dyDescent="0.3">
      <c r="M473" s="88"/>
      <c r="N473" s="44">
        <v>406265</v>
      </c>
      <c r="O473" s="88">
        <f t="shared" si="13"/>
        <v>0</v>
      </c>
    </row>
    <row r="474" spans="13:15" x14ac:dyDescent="0.3">
      <c r="M474" s="88"/>
      <c r="N474" s="44">
        <v>406774</v>
      </c>
      <c r="O474" s="88">
        <f t="shared" si="13"/>
        <v>0</v>
      </c>
    </row>
    <row r="475" spans="13:15" x14ac:dyDescent="0.3">
      <c r="M475" s="88"/>
      <c r="N475" s="44">
        <v>413854</v>
      </c>
      <c r="O475" s="88">
        <f t="shared" si="13"/>
        <v>0</v>
      </c>
    </row>
    <row r="476" spans="13:15" x14ac:dyDescent="0.3">
      <c r="M476" s="88"/>
      <c r="N476" s="44">
        <v>414158</v>
      </c>
      <c r="O476" s="88">
        <f t="shared" si="13"/>
        <v>0</v>
      </c>
    </row>
    <row r="477" spans="13:15" x14ac:dyDescent="0.3">
      <c r="M477" s="88"/>
      <c r="N477" s="44">
        <v>414619</v>
      </c>
      <c r="O477" s="88">
        <f t="shared" si="13"/>
        <v>0</v>
      </c>
    </row>
    <row r="478" spans="13:15" x14ac:dyDescent="0.3">
      <c r="M478" s="88"/>
      <c r="N478" s="44">
        <v>414752</v>
      </c>
      <c r="O478" s="88">
        <f t="shared" si="13"/>
        <v>0</v>
      </c>
    </row>
    <row r="479" spans="13:15" x14ac:dyDescent="0.3">
      <c r="M479" s="88"/>
      <c r="N479" s="44">
        <v>415057</v>
      </c>
      <c r="O479" s="88">
        <f t="shared" si="13"/>
        <v>0</v>
      </c>
    </row>
    <row r="480" spans="13:15" x14ac:dyDescent="0.3">
      <c r="M480" s="88"/>
      <c r="N480" s="44">
        <v>417260</v>
      </c>
      <c r="O480" s="88">
        <f t="shared" si="13"/>
        <v>0</v>
      </c>
    </row>
    <row r="481" spans="13:15" x14ac:dyDescent="0.3">
      <c r="M481" s="88"/>
      <c r="N481" s="44">
        <v>417739</v>
      </c>
      <c r="O481" s="88">
        <f t="shared" si="13"/>
        <v>0</v>
      </c>
    </row>
    <row r="482" spans="13:15" x14ac:dyDescent="0.3">
      <c r="M482" s="88"/>
      <c r="N482" s="44">
        <v>417752</v>
      </c>
      <c r="O482" s="88">
        <f t="shared" si="13"/>
        <v>0</v>
      </c>
    </row>
    <row r="483" spans="13:15" x14ac:dyDescent="0.3">
      <c r="M483" s="88"/>
      <c r="N483" s="44">
        <v>421309</v>
      </c>
      <c r="O483" s="88">
        <f t="shared" si="13"/>
        <v>0</v>
      </c>
    </row>
    <row r="484" spans="13:15" x14ac:dyDescent="0.3">
      <c r="M484" s="88"/>
      <c r="N484" s="44">
        <v>424306</v>
      </c>
      <c r="O484" s="88">
        <f t="shared" si="13"/>
        <v>0</v>
      </c>
    </row>
    <row r="485" spans="13:15" x14ac:dyDescent="0.3">
      <c r="M485" s="88"/>
      <c r="N485" s="44">
        <v>425700</v>
      </c>
      <c r="O485" s="88">
        <f t="shared" si="13"/>
        <v>0</v>
      </c>
    </row>
    <row r="486" spans="13:15" x14ac:dyDescent="0.3">
      <c r="M486" s="88"/>
      <c r="N486" s="44">
        <v>426610</v>
      </c>
      <c r="O486" s="88">
        <f t="shared" si="13"/>
        <v>0</v>
      </c>
    </row>
    <row r="487" spans="13:15" x14ac:dyDescent="0.3">
      <c r="M487" s="88"/>
      <c r="N487" s="44">
        <v>429410</v>
      </c>
      <c r="O487" s="88">
        <f t="shared" si="13"/>
        <v>0</v>
      </c>
    </row>
    <row r="488" spans="13:15" x14ac:dyDescent="0.3">
      <c r="M488" s="89"/>
      <c r="N488" s="44">
        <v>429654</v>
      </c>
      <c r="O488" s="89">
        <f t="shared" si="13"/>
        <v>0</v>
      </c>
    </row>
    <row r="489" spans="13:15" x14ac:dyDescent="0.3">
      <c r="M489" s="87">
        <v>28</v>
      </c>
      <c r="N489" s="44">
        <v>400214</v>
      </c>
      <c r="O489" s="87">
        <f t="shared" si="13"/>
        <v>0.96551724137931039</v>
      </c>
    </row>
    <row r="490" spans="13:15" x14ac:dyDescent="0.3">
      <c r="M490" s="88"/>
      <c r="N490" s="44">
        <v>402510</v>
      </c>
      <c r="O490" s="88">
        <f t="shared" si="13"/>
        <v>0</v>
      </c>
    </row>
    <row r="491" spans="13:15" x14ac:dyDescent="0.3">
      <c r="M491" s="88"/>
      <c r="N491" s="44">
        <v>403429</v>
      </c>
      <c r="O491" s="88">
        <f t="shared" si="13"/>
        <v>0</v>
      </c>
    </row>
    <row r="492" spans="13:15" x14ac:dyDescent="0.3">
      <c r="M492" s="88"/>
      <c r="N492" s="44">
        <v>404705</v>
      </c>
      <c r="O492" s="88">
        <f t="shared" si="13"/>
        <v>0</v>
      </c>
    </row>
    <row r="493" spans="13:15" x14ac:dyDescent="0.3">
      <c r="M493" s="88"/>
      <c r="N493" s="44">
        <v>404773</v>
      </c>
      <c r="O493" s="88">
        <f t="shared" si="13"/>
        <v>0</v>
      </c>
    </row>
    <row r="494" spans="13:15" x14ac:dyDescent="0.3">
      <c r="M494" s="88"/>
      <c r="N494" s="44">
        <v>405822</v>
      </c>
      <c r="O494" s="88">
        <f t="shared" si="13"/>
        <v>0</v>
      </c>
    </row>
    <row r="495" spans="13:15" x14ac:dyDescent="0.3">
      <c r="M495" s="88"/>
      <c r="N495" s="44">
        <v>405893</v>
      </c>
      <c r="O495" s="88">
        <f t="shared" si="13"/>
        <v>0</v>
      </c>
    </row>
    <row r="496" spans="13:15" x14ac:dyDescent="0.3">
      <c r="M496" s="88"/>
      <c r="N496" s="44">
        <v>407132</v>
      </c>
      <c r="O496" s="88">
        <f t="shared" si="13"/>
        <v>0</v>
      </c>
    </row>
    <row r="497" spans="13:15" x14ac:dyDescent="0.3">
      <c r="M497" s="88"/>
      <c r="N497" s="44">
        <v>407199</v>
      </c>
      <c r="O497" s="88">
        <f t="shared" si="13"/>
        <v>0</v>
      </c>
    </row>
    <row r="498" spans="13:15" x14ac:dyDescent="0.3">
      <c r="M498" s="88"/>
      <c r="N498" s="44">
        <v>407961</v>
      </c>
      <c r="O498" s="88">
        <f t="shared" si="13"/>
        <v>0</v>
      </c>
    </row>
    <row r="499" spans="13:15" x14ac:dyDescent="0.3">
      <c r="M499" s="88"/>
      <c r="N499" s="44">
        <v>408518</v>
      </c>
      <c r="O499" s="88">
        <f t="shared" si="13"/>
        <v>0</v>
      </c>
    </row>
    <row r="500" spans="13:15" x14ac:dyDescent="0.3">
      <c r="M500" s="88"/>
      <c r="N500" s="44">
        <v>409666</v>
      </c>
      <c r="O500" s="88">
        <f t="shared" si="13"/>
        <v>0</v>
      </c>
    </row>
    <row r="501" spans="13:15" x14ac:dyDescent="0.3">
      <c r="M501" s="88"/>
      <c r="N501" s="44">
        <v>412693</v>
      </c>
      <c r="O501" s="88">
        <f t="shared" si="13"/>
        <v>0</v>
      </c>
    </row>
    <row r="502" spans="13:15" x14ac:dyDescent="0.3">
      <c r="M502" s="88"/>
      <c r="N502" s="44">
        <v>414730</v>
      </c>
      <c r="O502" s="88">
        <f t="shared" si="13"/>
        <v>0</v>
      </c>
    </row>
    <row r="503" spans="13:15" x14ac:dyDescent="0.3">
      <c r="M503" s="88"/>
      <c r="N503" s="44">
        <v>414967</v>
      </c>
      <c r="O503" s="88">
        <f t="shared" si="13"/>
        <v>0</v>
      </c>
    </row>
    <row r="504" spans="13:15" x14ac:dyDescent="0.3">
      <c r="M504" s="88"/>
      <c r="N504" s="44">
        <v>415450</v>
      </c>
      <c r="O504" s="88">
        <f t="shared" si="13"/>
        <v>0</v>
      </c>
    </row>
    <row r="505" spans="13:15" x14ac:dyDescent="0.3">
      <c r="M505" s="88"/>
      <c r="N505" s="44">
        <v>415457</v>
      </c>
      <c r="O505" s="88">
        <f t="shared" si="13"/>
        <v>0</v>
      </c>
    </row>
    <row r="506" spans="13:15" x14ac:dyDescent="0.3">
      <c r="M506" s="88"/>
      <c r="N506" s="44">
        <v>420176</v>
      </c>
      <c r="O506" s="88">
        <f t="shared" si="13"/>
        <v>0</v>
      </c>
    </row>
    <row r="507" spans="13:15" x14ac:dyDescent="0.3">
      <c r="M507" s="88"/>
      <c r="N507" s="44">
        <v>423928</v>
      </c>
      <c r="O507" s="88">
        <f t="shared" si="13"/>
        <v>0</v>
      </c>
    </row>
    <row r="508" spans="13:15" x14ac:dyDescent="0.3">
      <c r="M508" s="88"/>
      <c r="N508" s="44">
        <v>426417</v>
      </c>
      <c r="O508" s="88">
        <f t="shared" si="13"/>
        <v>0</v>
      </c>
    </row>
    <row r="509" spans="13:15" x14ac:dyDescent="0.3">
      <c r="M509" s="88"/>
      <c r="N509" s="44">
        <v>428445</v>
      </c>
      <c r="O509" s="88">
        <f t="shared" si="13"/>
        <v>0</v>
      </c>
    </row>
    <row r="510" spans="13:15" x14ac:dyDescent="0.3">
      <c r="M510" s="88"/>
      <c r="N510" s="44">
        <v>429748</v>
      </c>
      <c r="O510" s="88">
        <f t="shared" si="13"/>
        <v>0</v>
      </c>
    </row>
    <row r="511" spans="13:15" x14ac:dyDescent="0.3">
      <c r="M511" s="88"/>
      <c r="N511" s="44">
        <v>430422</v>
      </c>
      <c r="O511" s="88">
        <f t="shared" si="13"/>
        <v>0</v>
      </c>
    </row>
    <row r="512" spans="13:15" x14ac:dyDescent="0.3">
      <c r="M512" s="88"/>
      <c r="N512" s="44">
        <v>430873</v>
      </c>
      <c r="O512" s="88">
        <f t="shared" si="13"/>
        <v>0</v>
      </c>
    </row>
    <row r="513" spans="13:15" x14ac:dyDescent="0.3">
      <c r="M513" s="89"/>
      <c r="N513" s="44">
        <v>433794</v>
      </c>
      <c r="O513" s="89">
        <f t="shared" si="13"/>
        <v>0</v>
      </c>
    </row>
    <row r="514" spans="13:15" x14ac:dyDescent="0.3">
      <c r="M514" s="87">
        <v>29</v>
      </c>
      <c r="N514" s="44">
        <v>399678</v>
      </c>
      <c r="O514" s="87">
        <f t="shared" si="13"/>
        <v>1</v>
      </c>
    </row>
    <row r="515" spans="13:15" x14ac:dyDescent="0.3">
      <c r="M515" s="88"/>
      <c r="N515" s="44">
        <v>400086</v>
      </c>
      <c r="O515" s="88">
        <f t="shared" si="13"/>
        <v>0</v>
      </c>
    </row>
    <row r="516" spans="13:15" x14ac:dyDescent="0.3">
      <c r="M516" s="88"/>
      <c r="N516" s="44">
        <v>402434</v>
      </c>
      <c r="O516" s="88">
        <f t="shared" si="13"/>
        <v>0</v>
      </c>
    </row>
    <row r="517" spans="13:15" x14ac:dyDescent="0.3">
      <c r="M517" s="88"/>
      <c r="N517" s="44">
        <v>404677</v>
      </c>
      <c r="O517" s="88">
        <f t="shared" ref="O517:O532" si="14">M517/$M$533</f>
        <v>0</v>
      </c>
    </row>
    <row r="518" spans="13:15" x14ac:dyDescent="0.3">
      <c r="M518" s="88"/>
      <c r="N518" s="44">
        <v>404728</v>
      </c>
      <c r="O518" s="88">
        <f t="shared" si="14"/>
        <v>0</v>
      </c>
    </row>
    <row r="519" spans="13:15" x14ac:dyDescent="0.3">
      <c r="M519" s="88"/>
      <c r="N519" s="50">
        <v>408473</v>
      </c>
      <c r="O519" s="88">
        <f t="shared" si="14"/>
        <v>0</v>
      </c>
    </row>
    <row r="520" spans="13:15" x14ac:dyDescent="0.3">
      <c r="M520" s="88"/>
      <c r="N520" s="44">
        <v>409644</v>
      </c>
      <c r="O520" s="88">
        <f t="shared" si="14"/>
        <v>0</v>
      </c>
    </row>
    <row r="521" spans="13:15" x14ac:dyDescent="0.3">
      <c r="M521" s="88"/>
      <c r="N521" s="44">
        <v>416003</v>
      </c>
      <c r="O521" s="88">
        <f t="shared" si="14"/>
        <v>0</v>
      </c>
    </row>
    <row r="522" spans="13:15" x14ac:dyDescent="0.3">
      <c r="M522" s="88"/>
      <c r="N522" s="44">
        <v>417931</v>
      </c>
      <c r="O522" s="88">
        <f t="shared" si="14"/>
        <v>0</v>
      </c>
    </row>
    <row r="523" spans="13:15" x14ac:dyDescent="0.3">
      <c r="M523" s="88"/>
      <c r="N523" s="44">
        <v>417935</v>
      </c>
      <c r="O523" s="88">
        <f t="shared" si="14"/>
        <v>0</v>
      </c>
    </row>
    <row r="524" spans="13:15" x14ac:dyDescent="0.3">
      <c r="M524" s="88"/>
      <c r="N524" s="44">
        <v>420180</v>
      </c>
      <c r="O524" s="88">
        <f t="shared" si="14"/>
        <v>0</v>
      </c>
    </row>
    <row r="525" spans="13:15" x14ac:dyDescent="0.3">
      <c r="M525" s="88"/>
      <c r="N525" s="44">
        <v>421040</v>
      </c>
      <c r="O525" s="88">
        <f t="shared" si="14"/>
        <v>0</v>
      </c>
    </row>
    <row r="526" spans="13:15" x14ac:dyDescent="0.3">
      <c r="M526" s="88"/>
      <c r="N526" s="44">
        <v>424319</v>
      </c>
      <c r="O526" s="88">
        <f t="shared" si="14"/>
        <v>0</v>
      </c>
    </row>
    <row r="527" spans="13:15" x14ac:dyDescent="0.3">
      <c r="M527" s="88"/>
      <c r="N527" s="44">
        <v>424915</v>
      </c>
      <c r="O527" s="88">
        <f t="shared" si="14"/>
        <v>0</v>
      </c>
    </row>
    <row r="528" spans="13:15" x14ac:dyDescent="0.3">
      <c r="M528" s="88"/>
      <c r="N528" s="44">
        <v>425277</v>
      </c>
      <c r="O528" s="88">
        <f t="shared" si="14"/>
        <v>0</v>
      </c>
    </row>
    <row r="529" spans="13:15" x14ac:dyDescent="0.3">
      <c r="M529" s="88"/>
      <c r="N529" s="44">
        <v>429358</v>
      </c>
      <c r="O529" s="88">
        <f t="shared" si="14"/>
        <v>0</v>
      </c>
    </row>
    <row r="530" spans="13:15" x14ac:dyDescent="0.3">
      <c r="M530" s="88"/>
      <c r="N530" s="44">
        <v>429372</v>
      </c>
      <c r="O530" s="88">
        <f t="shared" si="14"/>
        <v>0</v>
      </c>
    </row>
    <row r="531" spans="13:15" x14ac:dyDescent="0.3">
      <c r="M531" s="88"/>
      <c r="N531" s="44">
        <v>434813</v>
      </c>
      <c r="O531" s="88">
        <f t="shared" si="14"/>
        <v>0</v>
      </c>
    </row>
    <row r="532" spans="13:15" x14ac:dyDescent="0.3">
      <c r="M532" s="89"/>
      <c r="N532" s="44">
        <v>434822</v>
      </c>
      <c r="O532" s="89">
        <f t="shared" si="14"/>
        <v>0</v>
      </c>
    </row>
    <row r="533" spans="13:15" x14ac:dyDescent="0.3">
      <c r="M533" s="65">
        <f>MAX(M4:M532)</f>
        <v>29</v>
      </c>
      <c r="N533" s="65">
        <f>COUNT(N4:N532)</f>
        <v>529</v>
      </c>
    </row>
  </sheetData>
  <mergeCells count="59">
    <mergeCell ref="M158:M181"/>
    <mergeCell ref="B2:B3"/>
    <mergeCell ref="M4:M21"/>
    <mergeCell ref="M22:M43"/>
    <mergeCell ref="M44:M63"/>
    <mergeCell ref="M64:M86"/>
    <mergeCell ref="M87:M92"/>
    <mergeCell ref="M93:M103"/>
    <mergeCell ref="M104:M116"/>
    <mergeCell ref="M117:M133"/>
    <mergeCell ref="M134:M157"/>
    <mergeCell ref="M382:M400"/>
    <mergeCell ref="M182:M200"/>
    <mergeCell ref="M201:M221"/>
    <mergeCell ref="M222:M237"/>
    <mergeCell ref="M238:M258"/>
    <mergeCell ref="M259:M277"/>
    <mergeCell ref="M278:M303"/>
    <mergeCell ref="M304:M316"/>
    <mergeCell ref="M317:M332"/>
    <mergeCell ref="M333:M346"/>
    <mergeCell ref="M347:M361"/>
    <mergeCell ref="M362:M381"/>
    <mergeCell ref="M514:M532"/>
    <mergeCell ref="O4:O21"/>
    <mergeCell ref="O22:O43"/>
    <mergeCell ref="O44:O63"/>
    <mergeCell ref="O64:O86"/>
    <mergeCell ref="O87:O92"/>
    <mergeCell ref="O93:O103"/>
    <mergeCell ref="O104:O116"/>
    <mergeCell ref="O117:O133"/>
    <mergeCell ref="O134:O157"/>
    <mergeCell ref="M401:M414"/>
    <mergeCell ref="M415:M430"/>
    <mergeCell ref="M431:M451"/>
    <mergeCell ref="M452:M470"/>
    <mergeCell ref="M471:M488"/>
    <mergeCell ref="M489:M513"/>
    <mergeCell ref="O362:O381"/>
    <mergeCell ref="O158:O181"/>
    <mergeCell ref="O182:O200"/>
    <mergeCell ref="O201:O221"/>
    <mergeCell ref="O222:O237"/>
    <mergeCell ref="O238:O258"/>
    <mergeCell ref="O259:O277"/>
    <mergeCell ref="O278:O303"/>
    <mergeCell ref="O304:O316"/>
    <mergeCell ref="O317:O332"/>
    <mergeCell ref="O333:O346"/>
    <mergeCell ref="O347:O361"/>
    <mergeCell ref="O489:O513"/>
    <mergeCell ref="O514:O532"/>
    <mergeCell ref="O382:O400"/>
    <mergeCell ref="O401:O414"/>
    <mergeCell ref="O415:O430"/>
    <mergeCell ref="O431:O451"/>
    <mergeCell ref="O452:O470"/>
    <mergeCell ref="O471:O48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22" workbookViewId="0">
      <selection activeCell="Q7" sqref="Q7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6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6"/>
      <c r="C4" s="67">
        <v>0.13377579939319584</v>
      </c>
      <c r="D4" s="67">
        <v>2</v>
      </c>
      <c r="E4" s="67">
        <v>1</v>
      </c>
      <c r="F4" s="8">
        <f>1/$M$34</f>
        <v>8.3333333333333329E-2</v>
      </c>
      <c r="G4" s="9">
        <f t="shared" ref="G4:G10" si="0">E4/F4</f>
        <v>12</v>
      </c>
      <c r="H4" s="67">
        <f t="shared" ref="H4:H10" si="1">(G4-$D$13)^2</f>
        <v>144</v>
      </c>
      <c r="I4" s="2"/>
      <c r="M4" s="67">
        <v>1</v>
      </c>
      <c r="N4" s="50">
        <v>569934</v>
      </c>
      <c r="O4" s="67">
        <f t="shared" ref="O4:O33" si="2">M4/$M$34</f>
        <v>8.3333333333333329E-2</v>
      </c>
    </row>
    <row r="5" spans="2:15" x14ac:dyDescent="0.3">
      <c r="B5" s="66"/>
      <c r="C5" s="67">
        <v>0.69018223707582094</v>
      </c>
      <c r="D5" s="67">
        <v>9</v>
      </c>
      <c r="E5" s="67">
        <v>6</v>
      </c>
      <c r="F5" s="8">
        <f t="shared" ref="F5:F10" si="3">1/$M$34</f>
        <v>8.3333333333333329E-2</v>
      </c>
      <c r="G5" s="9">
        <f t="shared" si="0"/>
        <v>72</v>
      </c>
      <c r="H5" s="67">
        <f t="shared" si="1"/>
        <v>2304</v>
      </c>
      <c r="I5" s="2"/>
      <c r="M5" s="67">
        <v>2</v>
      </c>
      <c r="N5" s="50">
        <v>570772</v>
      </c>
      <c r="O5" s="67">
        <f t="shared" si="2"/>
        <v>0.16666666666666666</v>
      </c>
    </row>
    <row r="6" spans="2:15" x14ac:dyDescent="0.3">
      <c r="B6" s="66"/>
      <c r="C6" s="67">
        <v>0.38060039374861243</v>
      </c>
      <c r="D6" s="67">
        <v>5</v>
      </c>
      <c r="E6" s="67">
        <v>1</v>
      </c>
      <c r="F6" s="8">
        <f t="shared" si="3"/>
        <v>8.3333333333333329E-2</v>
      </c>
      <c r="G6" s="9">
        <f t="shared" si="0"/>
        <v>12</v>
      </c>
      <c r="H6" s="67">
        <f t="shared" si="1"/>
        <v>144</v>
      </c>
      <c r="I6" s="3"/>
      <c r="M6" s="87">
        <v>3</v>
      </c>
      <c r="N6" s="44">
        <v>569581</v>
      </c>
      <c r="O6" s="87">
        <f t="shared" si="2"/>
        <v>0.25</v>
      </c>
    </row>
    <row r="7" spans="2:15" x14ac:dyDescent="0.3">
      <c r="B7" s="66"/>
      <c r="C7" s="67">
        <v>2.0845317075383063E-2</v>
      </c>
      <c r="D7" s="67">
        <v>1</v>
      </c>
      <c r="E7" s="67">
        <v>1</v>
      </c>
      <c r="F7" s="8">
        <f t="shared" si="3"/>
        <v>8.3333333333333329E-2</v>
      </c>
      <c r="G7" s="9">
        <f t="shared" si="0"/>
        <v>12</v>
      </c>
      <c r="H7" s="67">
        <f t="shared" si="1"/>
        <v>144</v>
      </c>
      <c r="I7" s="3"/>
      <c r="M7" s="88"/>
      <c r="N7" s="44">
        <v>569604</v>
      </c>
      <c r="O7" s="88">
        <f t="shared" si="2"/>
        <v>0</v>
      </c>
    </row>
    <row r="8" spans="2:15" x14ac:dyDescent="0.3">
      <c r="B8" s="66"/>
      <c r="C8" s="67">
        <v>0.98366389989567993</v>
      </c>
      <c r="D8" s="67">
        <v>12</v>
      </c>
      <c r="E8" s="67">
        <v>1</v>
      </c>
      <c r="F8" s="8">
        <f t="shared" si="3"/>
        <v>8.3333333333333329E-2</v>
      </c>
      <c r="G8" s="9">
        <f t="shared" si="0"/>
        <v>12</v>
      </c>
      <c r="H8" s="67">
        <f t="shared" si="1"/>
        <v>144</v>
      </c>
      <c r="I8" s="3"/>
      <c r="M8" s="89"/>
      <c r="N8" s="44">
        <v>570941</v>
      </c>
      <c r="O8" s="89">
        <f t="shared" si="2"/>
        <v>0</v>
      </c>
    </row>
    <row r="9" spans="2:15" x14ac:dyDescent="0.3">
      <c r="B9" s="66"/>
      <c r="C9" s="67">
        <v>0.11764632231189642</v>
      </c>
      <c r="D9" s="67">
        <v>2</v>
      </c>
      <c r="E9" s="67">
        <v>1</v>
      </c>
      <c r="F9" s="8">
        <f t="shared" si="3"/>
        <v>8.3333333333333329E-2</v>
      </c>
      <c r="G9" s="9">
        <f t="shared" si="0"/>
        <v>12</v>
      </c>
      <c r="H9" s="67">
        <f t="shared" si="1"/>
        <v>144</v>
      </c>
      <c r="I9" s="2"/>
      <c r="K9" s="2"/>
      <c r="L9" s="2"/>
      <c r="M9" s="87">
        <v>4</v>
      </c>
      <c r="N9" s="50">
        <v>569573</v>
      </c>
      <c r="O9" s="87">
        <f t="shared" si="2"/>
        <v>0.33333333333333331</v>
      </c>
    </row>
    <row r="10" spans="2:15" x14ac:dyDescent="0.3">
      <c r="B10" s="66"/>
      <c r="C10" s="67">
        <v>0.32348575472857843</v>
      </c>
      <c r="D10" s="67">
        <v>4</v>
      </c>
      <c r="E10" s="67">
        <v>3</v>
      </c>
      <c r="F10" s="8">
        <f t="shared" si="3"/>
        <v>8.3333333333333329E-2</v>
      </c>
      <c r="G10" s="9">
        <f t="shared" si="0"/>
        <v>36</v>
      </c>
      <c r="H10" s="67">
        <f t="shared" si="1"/>
        <v>144</v>
      </c>
      <c r="I10" s="2"/>
      <c r="M10" s="88"/>
      <c r="N10" s="44">
        <v>569599</v>
      </c>
      <c r="O10" s="88">
        <f t="shared" si="2"/>
        <v>0</v>
      </c>
    </row>
    <row r="11" spans="2:15" x14ac:dyDescent="0.3">
      <c r="B11" s="66"/>
      <c r="C11" s="66"/>
      <c r="D11" s="17"/>
      <c r="E11" s="17">
        <f>SUM(E4:E10)</f>
        <v>14</v>
      </c>
      <c r="F11" s="18"/>
      <c r="G11" s="19"/>
      <c r="H11" s="17"/>
      <c r="I11" s="2"/>
      <c r="M11" s="89"/>
      <c r="N11" s="44">
        <v>569602</v>
      </c>
      <c r="O11" s="89">
        <f t="shared" si="2"/>
        <v>0</v>
      </c>
    </row>
    <row r="12" spans="2:15" x14ac:dyDescent="0.3">
      <c r="B12" s="66"/>
      <c r="C12" s="66"/>
      <c r="D12" s="17"/>
      <c r="E12" s="17"/>
      <c r="F12" s="18"/>
      <c r="G12" s="19"/>
      <c r="H12" s="17"/>
      <c r="I12" s="2"/>
      <c r="M12" s="67">
        <v>5</v>
      </c>
      <c r="N12" s="50">
        <v>569574</v>
      </c>
      <c r="O12" s="67">
        <f t="shared" si="2"/>
        <v>0.41666666666666669</v>
      </c>
    </row>
    <row r="13" spans="2:15" ht="43.2" x14ac:dyDescent="0.3">
      <c r="B13" s="66"/>
      <c r="C13" s="16" t="s">
        <v>51</v>
      </c>
      <c r="D13" s="11">
        <f>AVERAGE(G4:G10)</f>
        <v>24</v>
      </c>
      <c r="E13" s="20"/>
      <c r="G13" s="19"/>
      <c r="H13" s="17"/>
      <c r="I13" s="2"/>
      <c r="M13" s="87">
        <v>6</v>
      </c>
      <c r="N13" s="44">
        <v>569579</v>
      </c>
      <c r="O13" s="87">
        <f t="shared" si="2"/>
        <v>0.5</v>
      </c>
    </row>
    <row r="14" spans="2:15" ht="43.2" x14ac:dyDescent="0.3">
      <c r="B14" s="66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44">
        <v>569584</v>
      </c>
      <c r="O14" s="88">
        <f t="shared" si="2"/>
        <v>0</v>
      </c>
    </row>
    <row r="15" spans="2:15" x14ac:dyDescent="0.3">
      <c r="B15" s="66"/>
      <c r="C15" s="16" t="s">
        <v>2</v>
      </c>
      <c r="D15" s="12">
        <f>SQRT((SUM(H4:H10))/(COUNT(D4:D10)*(COUNT(D4:D10)-1)))</f>
        <v>8.6849623734689505</v>
      </c>
      <c r="I15" s="2"/>
      <c r="M15" s="88"/>
      <c r="N15" s="44">
        <v>570149</v>
      </c>
      <c r="O15" s="88">
        <f t="shared" si="2"/>
        <v>0</v>
      </c>
    </row>
    <row r="16" spans="2:15" x14ac:dyDescent="0.3">
      <c r="B16" s="66"/>
      <c r="C16" s="16" t="s">
        <v>1</v>
      </c>
      <c r="D16" s="12">
        <f>MEDIAN(G4:G10)</f>
        <v>12</v>
      </c>
      <c r="I16" s="2"/>
      <c r="M16" s="89"/>
      <c r="N16" s="44">
        <v>570425</v>
      </c>
      <c r="O16" s="89">
        <f t="shared" si="2"/>
        <v>0</v>
      </c>
    </row>
    <row r="17" spans="2:15" x14ac:dyDescent="0.3">
      <c r="B17" s="66"/>
      <c r="C17" s="16" t="s">
        <v>3</v>
      </c>
      <c r="D17" s="12">
        <f>_xlfn.MODE.SNGL(G4:G10)</f>
        <v>12</v>
      </c>
      <c r="I17" s="2"/>
      <c r="M17" s="87">
        <v>7</v>
      </c>
      <c r="N17" s="44">
        <v>569592</v>
      </c>
      <c r="O17" s="87">
        <f t="shared" si="2"/>
        <v>0.58333333333333337</v>
      </c>
    </row>
    <row r="18" spans="2:15" x14ac:dyDescent="0.3">
      <c r="B18" s="66"/>
      <c r="C18" s="66"/>
      <c r="I18" s="2"/>
      <c r="M18" s="89"/>
      <c r="N18" s="44">
        <v>570935</v>
      </c>
      <c r="O18" s="89">
        <f t="shared" si="2"/>
        <v>0</v>
      </c>
    </row>
    <row r="19" spans="2:15" x14ac:dyDescent="0.3">
      <c r="B19" s="66"/>
      <c r="C19" s="66"/>
      <c r="M19" s="87">
        <v>8</v>
      </c>
      <c r="N19" s="44">
        <v>569595</v>
      </c>
      <c r="O19" s="87">
        <f t="shared" si="2"/>
        <v>0.66666666666666663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570102</v>
      </c>
      <c r="O20" s="88">
        <f t="shared" si="2"/>
        <v>0</v>
      </c>
    </row>
    <row r="21" spans="2:15" x14ac:dyDescent="0.3">
      <c r="G21" s="12">
        <f>MIN(G4:G10)</f>
        <v>12</v>
      </c>
      <c r="H21" s="6">
        <f t="array" ref="H21:H31">FREQUENCY(G4:G10,G21:G31)</f>
        <v>5</v>
      </c>
      <c r="I21" s="13">
        <f t="shared" ref="I21:I31" si="4">H21/COUNT($G$4:$G$10)</f>
        <v>0.7142857142857143</v>
      </c>
      <c r="J21" s="13">
        <f>I21</f>
        <v>0.7142857142857143</v>
      </c>
      <c r="M21" s="89"/>
      <c r="N21" s="44">
        <v>570426</v>
      </c>
      <c r="O21" s="89">
        <f t="shared" si="2"/>
        <v>0</v>
      </c>
    </row>
    <row r="22" spans="2:15" x14ac:dyDescent="0.3">
      <c r="G22" s="12">
        <f t="shared" ref="G22:G30" si="5">G21+($G$31-$G$21)/10</f>
        <v>18</v>
      </c>
      <c r="H22" s="6">
        <v>0</v>
      </c>
      <c r="I22" s="13">
        <f t="shared" si="4"/>
        <v>0</v>
      </c>
      <c r="J22" s="13">
        <f>J21+I22</f>
        <v>0.7142857142857143</v>
      </c>
      <c r="M22" s="87">
        <v>9</v>
      </c>
      <c r="N22" s="44">
        <v>569591</v>
      </c>
      <c r="O22" s="87">
        <f t="shared" si="2"/>
        <v>0.75</v>
      </c>
    </row>
    <row r="23" spans="2:15" x14ac:dyDescent="0.3">
      <c r="G23" s="12">
        <f t="shared" si="5"/>
        <v>24</v>
      </c>
      <c r="H23" s="6">
        <v>0</v>
      </c>
      <c r="I23" s="13">
        <f t="shared" si="4"/>
        <v>0</v>
      </c>
      <c r="J23" s="13">
        <f t="shared" ref="J23:J31" si="6">J22+I23</f>
        <v>0.7142857142857143</v>
      </c>
      <c r="M23" s="88"/>
      <c r="N23" s="44">
        <v>569596</v>
      </c>
      <c r="O23" s="88">
        <f t="shared" si="2"/>
        <v>0</v>
      </c>
    </row>
    <row r="24" spans="2:15" x14ac:dyDescent="0.3">
      <c r="G24" s="12">
        <f t="shared" si="5"/>
        <v>30</v>
      </c>
      <c r="H24" s="6">
        <v>0</v>
      </c>
      <c r="I24" s="13">
        <f t="shared" si="4"/>
        <v>0</v>
      </c>
      <c r="J24" s="13">
        <f t="shared" si="6"/>
        <v>0.7142857142857143</v>
      </c>
      <c r="M24" s="88"/>
      <c r="N24" s="50">
        <v>569597</v>
      </c>
      <c r="O24" s="88">
        <f t="shared" si="2"/>
        <v>0</v>
      </c>
    </row>
    <row r="25" spans="2:15" x14ac:dyDescent="0.3">
      <c r="G25" s="12">
        <f t="shared" si="5"/>
        <v>36</v>
      </c>
      <c r="H25" s="6">
        <v>1</v>
      </c>
      <c r="I25" s="13">
        <f t="shared" si="4"/>
        <v>0.14285714285714285</v>
      </c>
      <c r="J25" s="13">
        <f t="shared" si="6"/>
        <v>0.85714285714285721</v>
      </c>
      <c r="M25" s="88"/>
      <c r="N25" s="44">
        <v>569601</v>
      </c>
      <c r="O25" s="88">
        <f t="shared" si="2"/>
        <v>0</v>
      </c>
    </row>
    <row r="26" spans="2:15" x14ac:dyDescent="0.3">
      <c r="G26" s="12">
        <f t="shared" si="5"/>
        <v>42</v>
      </c>
      <c r="H26" s="6">
        <v>0</v>
      </c>
      <c r="I26" s="13">
        <f t="shared" si="4"/>
        <v>0</v>
      </c>
      <c r="J26" s="13">
        <f t="shared" si="6"/>
        <v>0.85714285714285721</v>
      </c>
      <c r="M26" s="88"/>
      <c r="N26" s="44">
        <v>570427</v>
      </c>
      <c r="O26" s="88">
        <f t="shared" si="2"/>
        <v>0</v>
      </c>
    </row>
    <row r="27" spans="2:15" x14ac:dyDescent="0.3">
      <c r="G27" s="12">
        <f t="shared" si="5"/>
        <v>48</v>
      </c>
      <c r="H27" s="6">
        <v>0</v>
      </c>
      <c r="I27" s="13">
        <f t="shared" si="4"/>
        <v>0</v>
      </c>
      <c r="J27" s="13">
        <f t="shared" si="6"/>
        <v>0.85714285714285721</v>
      </c>
      <c r="M27" s="89"/>
      <c r="N27" s="44">
        <v>570938</v>
      </c>
      <c r="O27" s="89">
        <f t="shared" si="2"/>
        <v>0</v>
      </c>
    </row>
    <row r="28" spans="2:15" x14ac:dyDescent="0.3">
      <c r="G28" s="12">
        <f t="shared" si="5"/>
        <v>54</v>
      </c>
      <c r="H28" s="6">
        <v>0</v>
      </c>
      <c r="I28" s="13">
        <f t="shared" si="4"/>
        <v>0</v>
      </c>
      <c r="J28" s="13">
        <f t="shared" si="6"/>
        <v>0.85714285714285721</v>
      </c>
      <c r="M28" s="87">
        <v>10</v>
      </c>
      <c r="N28" s="44">
        <v>569594</v>
      </c>
      <c r="O28" s="87">
        <f t="shared" si="2"/>
        <v>0.83333333333333337</v>
      </c>
    </row>
    <row r="29" spans="2:15" x14ac:dyDescent="0.3">
      <c r="G29" s="12">
        <f t="shared" si="5"/>
        <v>60</v>
      </c>
      <c r="H29" s="6">
        <v>0</v>
      </c>
      <c r="I29" s="13">
        <f t="shared" si="4"/>
        <v>0</v>
      </c>
      <c r="J29" s="13">
        <f t="shared" si="6"/>
        <v>0.85714285714285721</v>
      </c>
      <c r="M29" s="89"/>
      <c r="N29" s="44">
        <v>569598</v>
      </c>
      <c r="O29" s="89">
        <f t="shared" si="2"/>
        <v>0</v>
      </c>
    </row>
    <row r="30" spans="2:15" x14ac:dyDescent="0.3">
      <c r="G30" s="12">
        <f t="shared" si="5"/>
        <v>66</v>
      </c>
      <c r="H30" s="6">
        <v>0</v>
      </c>
      <c r="I30" s="13">
        <f t="shared" si="4"/>
        <v>0</v>
      </c>
      <c r="J30" s="13">
        <f t="shared" si="6"/>
        <v>0.85714285714285721</v>
      </c>
      <c r="M30" s="87">
        <v>11</v>
      </c>
      <c r="N30" s="44">
        <v>569580</v>
      </c>
      <c r="O30" s="87">
        <f t="shared" si="2"/>
        <v>0.91666666666666663</v>
      </c>
    </row>
    <row r="31" spans="2:15" x14ac:dyDescent="0.3">
      <c r="G31" s="11">
        <f>MAX(G4:G10)</f>
        <v>72</v>
      </c>
      <c r="H31" s="6">
        <v>1</v>
      </c>
      <c r="I31" s="13">
        <f t="shared" si="4"/>
        <v>0.14285714285714285</v>
      </c>
      <c r="J31" s="13">
        <f t="shared" si="6"/>
        <v>1</v>
      </c>
      <c r="M31" s="88"/>
      <c r="N31" s="44">
        <v>569593</v>
      </c>
      <c r="O31" s="88">
        <f t="shared" si="2"/>
        <v>0</v>
      </c>
    </row>
    <row r="32" spans="2:15" x14ac:dyDescent="0.3">
      <c r="M32" s="89"/>
      <c r="N32" s="44">
        <v>570104</v>
      </c>
      <c r="O32" s="89">
        <f t="shared" si="2"/>
        <v>0</v>
      </c>
    </row>
    <row r="33" spans="13:15" x14ac:dyDescent="0.3">
      <c r="M33" s="67">
        <v>12</v>
      </c>
      <c r="N33" s="50">
        <v>570928</v>
      </c>
      <c r="O33" s="67">
        <f t="shared" si="2"/>
        <v>1</v>
      </c>
    </row>
    <row r="34" spans="13:15" x14ac:dyDescent="0.3">
      <c r="M34" s="60">
        <f>MAX(M4:M33)</f>
        <v>12</v>
      </c>
      <c r="N34" s="61">
        <f>COUNT(N4:N33)</f>
        <v>30</v>
      </c>
      <c r="O34" s="18"/>
    </row>
    <row r="35" spans="13:15" x14ac:dyDescent="0.3">
      <c r="M35" s="18"/>
      <c r="N35" s="20"/>
      <c r="O35" s="18"/>
    </row>
    <row r="36" spans="13:15" x14ac:dyDescent="0.3">
      <c r="M36" s="18"/>
      <c r="N36" s="20"/>
      <c r="O36" s="18"/>
    </row>
    <row r="37" spans="13:15" x14ac:dyDescent="0.3">
      <c r="M37" s="18"/>
      <c r="N37" s="20"/>
      <c r="O37" s="18"/>
    </row>
    <row r="38" spans="13:15" x14ac:dyDescent="0.3">
      <c r="M38" s="18"/>
      <c r="N38" s="20"/>
      <c r="O38" s="18"/>
    </row>
    <row r="39" spans="13:15" x14ac:dyDescent="0.3">
      <c r="M39" s="18"/>
      <c r="N39" s="20"/>
      <c r="O39" s="18"/>
    </row>
    <row r="40" spans="13:15" x14ac:dyDescent="0.3">
      <c r="M40" s="18"/>
      <c r="N40" s="20"/>
      <c r="O40" s="18"/>
    </row>
    <row r="41" spans="13:15" x14ac:dyDescent="0.3">
      <c r="M41" s="18"/>
      <c r="N41" s="20"/>
      <c r="O41" s="18"/>
    </row>
    <row r="42" spans="13:15" x14ac:dyDescent="0.3">
      <c r="M42" s="18"/>
      <c r="N42" s="20"/>
      <c r="O42" s="18"/>
    </row>
    <row r="43" spans="13:15" x14ac:dyDescent="0.3">
      <c r="M43" s="18"/>
      <c r="N43" s="20"/>
      <c r="O43" s="18"/>
    </row>
    <row r="44" spans="13:15" x14ac:dyDescent="0.3">
      <c r="M44" s="18"/>
      <c r="N44" s="20"/>
      <c r="O44" s="18"/>
    </row>
    <row r="45" spans="13:15" x14ac:dyDescent="0.3">
      <c r="M45" s="18"/>
      <c r="N45" s="20"/>
      <c r="O45" s="18"/>
    </row>
    <row r="46" spans="13:15" x14ac:dyDescent="0.3">
      <c r="M46" s="18"/>
      <c r="N46" s="20"/>
      <c r="O46" s="18"/>
    </row>
    <row r="47" spans="13:15" x14ac:dyDescent="0.3">
      <c r="M47" s="18"/>
      <c r="N47" s="20"/>
      <c r="O47" s="18"/>
    </row>
    <row r="48" spans="13:15" x14ac:dyDescent="0.3">
      <c r="M48" s="18"/>
      <c r="N48" s="20"/>
      <c r="O48" s="18"/>
    </row>
    <row r="49" spans="13:15" x14ac:dyDescent="0.3">
      <c r="M49" s="18"/>
      <c r="N49" s="20"/>
      <c r="O49" s="18"/>
    </row>
    <row r="50" spans="13:15" x14ac:dyDescent="0.3">
      <c r="M50" s="18"/>
      <c r="N50" s="20"/>
      <c r="O50" s="18"/>
    </row>
    <row r="51" spans="13:15" x14ac:dyDescent="0.3">
      <c r="M51" s="18"/>
      <c r="N51" s="20"/>
      <c r="O51" s="18"/>
    </row>
    <row r="52" spans="13:15" x14ac:dyDescent="0.3">
      <c r="M52" s="18"/>
      <c r="N52" s="20"/>
      <c r="O52" s="18"/>
    </row>
    <row r="53" spans="13:15" x14ac:dyDescent="0.3">
      <c r="M53" s="18"/>
      <c r="N53" s="20"/>
      <c r="O53" s="18"/>
    </row>
    <row r="54" spans="13:15" x14ac:dyDescent="0.3">
      <c r="M54" s="18"/>
      <c r="N54" s="20"/>
      <c r="O54" s="18"/>
    </row>
    <row r="55" spans="13:15" x14ac:dyDescent="0.3">
      <c r="M55" s="18"/>
      <c r="N55" s="20"/>
      <c r="O55" s="18"/>
    </row>
    <row r="56" spans="13:15" x14ac:dyDescent="0.3">
      <c r="M56" s="18"/>
      <c r="N56" s="20"/>
      <c r="O56" s="18"/>
    </row>
    <row r="57" spans="13:15" x14ac:dyDescent="0.3">
      <c r="M57" s="18"/>
      <c r="N57" s="20"/>
      <c r="O57" s="18"/>
    </row>
    <row r="58" spans="13:15" x14ac:dyDescent="0.3">
      <c r="M58" s="18"/>
      <c r="N58" s="20"/>
      <c r="O58" s="18"/>
    </row>
    <row r="59" spans="13:15" x14ac:dyDescent="0.3">
      <c r="M59" s="18"/>
      <c r="N59" s="20"/>
      <c r="O59" s="18"/>
    </row>
    <row r="60" spans="13:15" x14ac:dyDescent="0.3">
      <c r="M60" s="18"/>
      <c r="N60" s="20"/>
      <c r="O60" s="18"/>
    </row>
    <row r="61" spans="13:15" x14ac:dyDescent="0.3">
      <c r="M61" s="18"/>
      <c r="N61" s="20"/>
      <c r="O61" s="18"/>
    </row>
    <row r="62" spans="13:15" x14ac:dyDescent="0.3">
      <c r="M62" s="18"/>
      <c r="N62" s="20"/>
      <c r="O62" s="18"/>
    </row>
    <row r="63" spans="13:15" x14ac:dyDescent="0.3">
      <c r="M63" s="18"/>
      <c r="N63" s="20"/>
      <c r="O63" s="18"/>
    </row>
    <row r="64" spans="13:15" x14ac:dyDescent="0.3">
      <c r="M64" s="18"/>
      <c r="N64" s="20"/>
      <c r="O64" s="18"/>
    </row>
    <row r="65" spans="13:15" x14ac:dyDescent="0.3">
      <c r="M65" s="18"/>
      <c r="N65" s="20"/>
      <c r="O65" s="18"/>
    </row>
    <row r="66" spans="13:15" x14ac:dyDescent="0.3">
      <c r="M66" s="18"/>
      <c r="N66" s="20"/>
      <c r="O66" s="18"/>
    </row>
    <row r="67" spans="13:15" x14ac:dyDescent="0.3">
      <c r="M67" s="18"/>
      <c r="N67" s="20"/>
      <c r="O67" s="18"/>
    </row>
    <row r="68" spans="13:15" x14ac:dyDescent="0.3">
      <c r="M68" s="18"/>
      <c r="N68" s="20"/>
      <c r="O68" s="18"/>
    </row>
    <row r="69" spans="13:15" x14ac:dyDescent="0.3">
      <c r="M69" s="18"/>
      <c r="N69" s="20"/>
      <c r="O69" s="18"/>
    </row>
    <row r="70" spans="13:15" x14ac:dyDescent="0.3">
      <c r="M70" s="18"/>
      <c r="N70" s="20"/>
      <c r="O70" s="18"/>
    </row>
    <row r="71" spans="13:15" x14ac:dyDescent="0.3">
      <c r="M71" s="18"/>
      <c r="N71" s="20"/>
      <c r="O71" s="18"/>
    </row>
    <row r="72" spans="13:15" x14ac:dyDescent="0.3">
      <c r="M72" s="18"/>
      <c r="N72" s="20"/>
      <c r="O72" s="18"/>
    </row>
    <row r="73" spans="13:15" x14ac:dyDescent="0.3">
      <c r="M73" s="18"/>
      <c r="N73" s="20"/>
      <c r="O73" s="18"/>
    </row>
    <row r="74" spans="13:15" x14ac:dyDescent="0.3">
      <c r="M74" s="18"/>
      <c r="N74" s="20"/>
      <c r="O74" s="18"/>
    </row>
    <row r="75" spans="13:15" x14ac:dyDescent="0.3">
      <c r="M75" s="18"/>
      <c r="N75" s="20"/>
      <c r="O75" s="18"/>
    </row>
    <row r="76" spans="13:15" x14ac:dyDescent="0.3">
      <c r="M76" s="18"/>
      <c r="N76" s="20"/>
      <c r="O76" s="18"/>
    </row>
    <row r="77" spans="13:15" x14ac:dyDescent="0.3">
      <c r="M77" s="18"/>
      <c r="N77" s="20"/>
      <c r="O77" s="18"/>
    </row>
    <row r="78" spans="13:15" x14ac:dyDescent="0.3">
      <c r="M78" s="18"/>
      <c r="N78" s="20"/>
      <c r="O78" s="18"/>
    </row>
    <row r="79" spans="13:15" x14ac:dyDescent="0.3">
      <c r="M79" s="18"/>
      <c r="N79" s="20"/>
      <c r="O79" s="18"/>
    </row>
    <row r="80" spans="13:15" x14ac:dyDescent="0.3">
      <c r="M80" s="18"/>
      <c r="N80" s="20"/>
      <c r="O80" s="18"/>
    </row>
    <row r="81" spans="13:15" x14ac:dyDescent="0.3">
      <c r="M81" s="18"/>
      <c r="N81" s="20"/>
      <c r="O81" s="18"/>
    </row>
    <row r="82" spans="13:15" x14ac:dyDescent="0.3">
      <c r="M82" s="18"/>
      <c r="N82" s="20"/>
      <c r="O82" s="18"/>
    </row>
    <row r="83" spans="13:15" x14ac:dyDescent="0.3">
      <c r="M83" s="18"/>
      <c r="N83" s="20"/>
      <c r="O83" s="18"/>
    </row>
    <row r="84" spans="13:15" x14ac:dyDescent="0.3">
      <c r="M84" s="18"/>
      <c r="N84" s="20"/>
      <c r="O84" s="18"/>
    </row>
    <row r="85" spans="13:15" x14ac:dyDescent="0.3">
      <c r="M85" s="18"/>
      <c r="N85" s="20"/>
      <c r="O85" s="18"/>
    </row>
    <row r="86" spans="13:15" x14ac:dyDescent="0.3">
      <c r="M86" s="18"/>
      <c r="N86" s="20"/>
      <c r="O86" s="18"/>
    </row>
    <row r="87" spans="13:15" x14ac:dyDescent="0.3">
      <c r="M87" s="18"/>
      <c r="N87" s="20"/>
      <c r="O87" s="18"/>
    </row>
    <row r="88" spans="13:15" x14ac:dyDescent="0.3">
      <c r="M88" s="18"/>
      <c r="N88" s="20"/>
      <c r="O88" s="18"/>
    </row>
    <row r="89" spans="13:15" x14ac:dyDescent="0.3">
      <c r="M89" s="18"/>
      <c r="N89" s="20"/>
      <c r="O89" s="18"/>
    </row>
    <row r="90" spans="13:15" x14ac:dyDescent="0.3">
      <c r="M90" s="18"/>
      <c r="N90" s="20"/>
      <c r="O90" s="18"/>
    </row>
    <row r="91" spans="13:15" x14ac:dyDescent="0.3">
      <c r="M91" s="18"/>
      <c r="N91" s="20"/>
      <c r="O91" s="18"/>
    </row>
    <row r="92" spans="13:15" x14ac:dyDescent="0.3">
      <c r="M92" s="18"/>
      <c r="N92" s="20"/>
      <c r="O92" s="18"/>
    </row>
    <row r="93" spans="13:15" x14ac:dyDescent="0.3">
      <c r="M93" s="18"/>
      <c r="N93" s="20"/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17">
    <mergeCell ref="B2:B3"/>
    <mergeCell ref="M6:M8"/>
    <mergeCell ref="M9:M11"/>
    <mergeCell ref="M13:M16"/>
    <mergeCell ref="M17:M18"/>
    <mergeCell ref="O30:O32"/>
    <mergeCell ref="M22:M27"/>
    <mergeCell ref="M28:M29"/>
    <mergeCell ref="M30:M32"/>
    <mergeCell ref="O6:O8"/>
    <mergeCell ref="O9:O11"/>
    <mergeCell ref="O13:O16"/>
    <mergeCell ref="O17:O18"/>
    <mergeCell ref="O19:O21"/>
    <mergeCell ref="O22:O27"/>
    <mergeCell ref="O28:O29"/>
    <mergeCell ref="M19:M2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M10" sqref="M10"/>
    </sheetView>
  </sheetViews>
  <sheetFormatPr defaultRowHeight="14.4" x14ac:dyDescent="0.3"/>
  <cols>
    <col min="2" max="2" width="17.77734375" bestFit="1" customWidth="1"/>
    <col min="3" max="3" width="12.21875" customWidth="1"/>
    <col min="4" max="4" width="17.44140625" bestFit="1" customWidth="1"/>
  </cols>
  <sheetData>
    <row r="3" spans="2:5" ht="43.2" x14ac:dyDescent="0.3">
      <c r="B3" s="68" t="s">
        <v>37</v>
      </c>
      <c r="C3" s="68" t="s">
        <v>54</v>
      </c>
      <c r="D3" s="68" t="s">
        <v>53</v>
      </c>
    </row>
    <row r="4" spans="2:5" x14ac:dyDescent="0.3">
      <c r="B4" s="44" t="s">
        <v>38</v>
      </c>
      <c r="C4" s="44">
        <f>'ScrumDo Project 1'!N320</f>
        <v>316</v>
      </c>
      <c r="D4" s="11">
        <f>'ScrumDo Project 1'!D13</f>
        <v>352.85714285714283</v>
      </c>
      <c r="E4" s="63"/>
    </row>
    <row r="5" spans="2:5" x14ac:dyDescent="0.3">
      <c r="B5" s="44" t="s">
        <v>39</v>
      </c>
      <c r="C5" s="44">
        <f>'ScrumDo Project 2'!N62</f>
        <v>58</v>
      </c>
      <c r="D5" s="11">
        <f>'ScrumDo Project 2'!D13</f>
        <v>60.714285714285715</v>
      </c>
      <c r="E5" s="63"/>
    </row>
    <row r="6" spans="2:5" x14ac:dyDescent="0.3">
      <c r="B6" s="44" t="s">
        <v>40</v>
      </c>
      <c r="C6" s="44">
        <f>'ScrumDo Project 3'!N50</f>
        <v>46</v>
      </c>
      <c r="D6" s="11">
        <f>'ScrumDo Project 3'!D13</f>
        <v>40.857142857142854</v>
      </c>
      <c r="E6" s="63"/>
    </row>
    <row r="7" spans="2:5" x14ac:dyDescent="0.3">
      <c r="B7" s="6" t="s">
        <v>41</v>
      </c>
      <c r="C7" s="44">
        <f>'ScrumDo Project 4'!N66</f>
        <v>62</v>
      </c>
      <c r="D7" s="11">
        <f>'ScrumDo Project 4'!D13</f>
        <v>65</v>
      </c>
      <c r="E7" s="63"/>
    </row>
    <row r="8" spans="2:5" x14ac:dyDescent="0.3">
      <c r="B8" s="6" t="s">
        <v>42</v>
      </c>
      <c r="C8" s="44">
        <f>'ScrumDo Project 5'!N724</f>
        <v>720</v>
      </c>
      <c r="D8" s="11">
        <f>'ScrumDo Project 5'!D13</f>
        <v>679.28571428571433</v>
      </c>
    </row>
    <row r="9" spans="2:5" x14ac:dyDescent="0.3">
      <c r="B9" s="6" t="s">
        <v>43</v>
      </c>
      <c r="C9" s="44">
        <f>'ScrumDo Project 6'!N93</f>
        <v>89</v>
      </c>
      <c r="D9" s="11">
        <f>'ScrumDo Project 6'!D13</f>
        <v>89.142857142857139</v>
      </c>
    </row>
    <row r="10" spans="2:5" x14ac:dyDescent="0.3">
      <c r="B10" s="6" t="s">
        <v>44</v>
      </c>
      <c r="C10" s="44">
        <f>'ScrumDo Project 7'!N65</f>
        <v>61</v>
      </c>
      <c r="D10" s="11">
        <f>'ScrumDo Project 7'!D13</f>
        <v>49.714285714285715</v>
      </c>
    </row>
    <row r="11" spans="2:5" x14ac:dyDescent="0.3">
      <c r="B11" s="6" t="s">
        <v>45</v>
      </c>
      <c r="C11" s="44">
        <f>'ScrumDo Project 8'!N595</f>
        <v>591</v>
      </c>
      <c r="D11" s="11">
        <f>'ScrumDo Project 8'!D13</f>
        <v>641.14285714285711</v>
      </c>
    </row>
    <row r="12" spans="2:5" x14ac:dyDescent="0.3">
      <c r="B12" s="6" t="s">
        <v>46</v>
      </c>
      <c r="C12" s="44">
        <f>'ScrumDo Project 9'!N180</f>
        <v>176</v>
      </c>
      <c r="D12" s="11">
        <f>'ScrumDo Project 9'!D13</f>
        <v>197.14285714285714</v>
      </c>
    </row>
    <row r="13" spans="2:5" x14ac:dyDescent="0.3">
      <c r="B13" s="44" t="s">
        <v>47</v>
      </c>
      <c r="C13" s="44">
        <f>'ScrumDo Project 10'!M54</f>
        <v>50</v>
      </c>
      <c r="D13" s="11">
        <f>'ScrumDo Project 10'!C13</f>
        <v>52</v>
      </c>
    </row>
    <row r="14" spans="2:5" x14ac:dyDescent="0.3">
      <c r="B14" s="44" t="s">
        <v>48</v>
      </c>
      <c r="C14" s="44">
        <f>'ScrumDo Project 11'!N229</f>
        <v>225</v>
      </c>
      <c r="D14" s="11">
        <f>'ScrumDo Project 11'!D13</f>
        <v>216.85714285714286</v>
      </c>
    </row>
    <row r="15" spans="2:5" x14ac:dyDescent="0.3">
      <c r="B15" s="44" t="s">
        <v>49</v>
      </c>
      <c r="C15" s="44">
        <f>'ScrumDo Project 12'!N533</f>
        <v>529</v>
      </c>
      <c r="D15" s="11">
        <f>'ScrumDo Project 12'!D13</f>
        <v>497.14285714285717</v>
      </c>
    </row>
    <row r="16" spans="2:5" x14ac:dyDescent="0.3">
      <c r="B16" s="44" t="s">
        <v>50</v>
      </c>
      <c r="C16" s="44">
        <f>'ScrumDo Project 13'!N34</f>
        <v>30</v>
      </c>
      <c r="D16" s="11">
        <f>'ScrumDo Project 13'!D13</f>
        <v>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8.21875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0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.599999999999994" thickBot="1" x14ac:dyDescent="0.35">
      <c r="B3" s="80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53" t="s">
        <v>0</v>
      </c>
      <c r="S3" s="54" t="s">
        <v>28</v>
      </c>
      <c r="T3" s="54" t="s">
        <v>30</v>
      </c>
      <c r="U3" s="55" t="s">
        <v>29</v>
      </c>
      <c r="V3" s="56" t="s">
        <v>36</v>
      </c>
    </row>
    <row r="4" spans="2:22" x14ac:dyDescent="0.3">
      <c r="B4" s="42"/>
      <c r="C4" s="7"/>
      <c r="D4" s="7"/>
      <c r="E4" s="7"/>
      <c r="F4" s="7"/>
      <c r="G4" s="7"/>
      <c r="H4" s="7"/>
      <c r="I4" s="8" t="e">
        <f t="shared" ref="I4:I10" si="0">1/$R$320</f>
        <v>#DIV/0!</v>
      </c>
      <c r="J4" s="7" t="e">
        <f t="shared" ref="J4:J10" si="1">1/E4</f>
        <v>#DIV/0!</v>
      </c>
      <c r="K4" s="7" t="e">
        <f t="shared" ref="K4:K10" si="2">I4*J4</f>
        <v>#DIV/0!</v>
      </c>
      <c r="L4" s="9" t="e">
        <f t="shared" ref="L4:L10" si="3">H4/K4</f>
        <v>#DIV/0!</v>
      </c>
      <c r="M4" s="7" t="e">
        <f t="shared" ref="M4:M10" si="4">(L4-$D$13)^2</f>
        <v>#DIV/0!</v>
      </c>
      <c r="N4" s="2"/>
      <c r="R4" s="18"/>
      <c r="S4" s="20"/>
      <c r="T4" s="20"/>
      <c r="U4" s="18"/>
      <c r="V4" s="20"/>
    </row>
    <row r="5" spans="2:22" x14ac:dyDescent="0.3">
      <c r="B5" s="42"/>
      <c r="C5" s="7"/>
      <c r="D5" s="7"/>
      <c r="E5" s="7"/>
      <c r="F5" s="7"/>
      <c r="G5" s="7"/>
      <c r="H5" s="7"/>
      <c r="I5" s="8" t="e">
        <f t="shared" si="0"/>
        <v>#DIV/0!</v>
      </c>
      <c r="J5" s="7" t="e">
        <f t="shared" si="1"/>
        <v>#DIV/0!</v>
      </c>
      <c r="K5" s="7" t="e">
        <f t="shared" si="2"/>
        <v>#DIV/0!</v>
      </c>
      <c r="L5" s="9" t="e">
        <f t="shared" si="3"/>
        <v>#DIV/0!</v>
      </c>
      <c r="M5" s="7" t="e">
        <f t="shared" si="4"/>
        <v>#DIV/0!</v>
      </c>
      <c r="N5" s="2"/>
      <c r="R5" s="18"/>
      <c r="S5" s="20"/>
      <c r="T5" s="20"/>
      <c r="U5" s="18"/>
      <c r="V5" s="20"/>
    </row>
    <row r="6" spans="2:22" x14ac:dyDescent="0.3">
      <c r="B6" s="42"/>
      <c r="C6" s="7"/>
      <c r="D6" s="7"/>
      <c r="E6" s="7"/>
      <c r="F6" s="7"/>
      <c r="G6" s="7"/>
      <c r="H6" s="7"/>
      <c r="I6" s="8" t="e">
        <f t="shared" si="0"/>
        <v>#DIV/0!</v>
      </c>
      <c r="J6" s="7" t="e">
        <f t="shared" si="1"/>
        <v>#DIV/0!</v>
      </c>
      <c r="K6" s="7" t="e">
        <f t="shared" si="2"/>
        <v>#DIV/0!</v>
      </c>
      <c r="L6" s="9" t="e">
        <f t="shared" si="3"/>
        <v>#DIV/0!</v>
      </c>
      <c r="M6" s="7" t="e">
        <f t="shared" si="4"/>
        <v>#DIV/0!</v>
      </c>
      <c r="N6" s="3"/>
      <c r="R6" s="18"/>
      <c r="S6" s="20"/>
      <c r="T6" s="20"/>
      <c r="U6" s="18"/>
      <c r="V6" s="20"/>
    </row>
    <row r="7" spans="2:22" x14ac:dyDescent="0.3">
      <c r="B7" s="42"/>
      <c r="C7" s="7"/>
      <c r="D7" s="7"/>
      <c r="E7" s="7"/>
      <c r="F7" s="7"/>
      <c r="G7" s="7"/>
      <c r="H7" s="7"/>
      <c r="I7" s="8" t="e">
        <f t="shared" si="0"/>
        <v>#DIV/0!</v>
      </c>
      <c r="J7" s="7" t="e">
        <f t="shared" si="1"/>
        <v>#DIV/0!</v>
      </c>
      <c r="K7" s="7" t="e">
        <f t="shared" si="2"/>
        <v>#DIV/0!</v>
      </c>
      <c r="L7" s="9" t="e">
        <f t="shared" si="3"/>
        <v>#DIV/0!</v>
      </c>
      <c r="M7" s="7" t="e">
        <f t="shared" si="4"/>
        <v>#DIV/0!</v>
      </c>
      <c r="N7" s="3"/>
      <c r="R7" s="18"/>
      <c r="S7" s="20"/>
      <c r="T7" s="20"/>
      <c r="U7" s="18"/>
      <c r="V7" s="20"/>
    </row>
    <row r="8" spans="2:22" x14ac:dyDescent="0.3">
      <c r="B8" s="42"/>
      <c r="C8" s="7"/>
      <c r="D8" s="7"/>
      <c r="E8" s="7"/>
      <c r="F8" s="7"/>
      <c r="G8" s="7"/>
      <c r="H8" s="7"/>
      <c r="I8" s="8" t="e">
        <f t="shared" si="0"/>
        <v>#DIV/0!</v>
      </c>
      <c r="J8" s="7" t="e">
        <f t="shared" si="1"/>
        <v>#DIV/0!</v>
      </c>
      <c r="K8" s="7" t="e">
        <f t="shared" si="2"/>
        <v>#DIV/0!</v>
      </c>
      <c r="L8" s="9" t="e">
        <f t="shared" si="3"/>
        <v>#DIV/0!</v>
      </c>
      <c r="M8" s="7" t="e">
        <f t="shared" si="4"/>
        <v>#DIV/0!</v>
      </c>
      <c r="N8" s="3"/>
      <c r="R8" s="18"/>
      <c r="S8" s="20"/>
      <c r="T8" s="20"/>
      <c r="U8" s="18"/>
      <c r="V8" s="20"/>
    </row>
    <row r="9" spans="2:22" x14ac:dyDescent="0.3">
      <c r="B9" s="42"/>
      <c r="C9" s="7"/>
      <c r="D9" s="7"/>
      <c r="E9" s="7"/>
      <c r="F9" s="7"/>
      <c r="G9" s="7"/>
      <c r="H9" s="7"/>
      <c r="I9" s="8" t="e">
        <f t="shared" si="0"/>
        <v>#DIV/0!</v>
      </c>
      <c r="J9" s="7" t="e">
        <f t="shared" si="1"/>
        <v>#DIV/0!</v>
      </c>
      <c r="K9" s="7" t="e">
        <f t="shared" si="2"/>
        <v>#DIV/0!</v>
      </c>
      <c r="L9" s="9" t="e">
        <f t="shared" si="3"/>
        <v>#DIV/0!</v>
      </c>
      <c r="M9" s="7" t="e">
        <f t="shared" si="4"/>
        <v>#DIV/0!</v>
      </c>
      <c r="N9" s="2"/>
      <c r="P9" s="2"/>
      <c r="Q9" s="2"/>
      <c r="R9" s="18"/>
      <c r="S9" s="20"/>
      <c r="T9" s="20"/>
      <c r="U9" s="18"/>
      <c r="V9" s="20"/>
    </row>
    <row r="10" spans="2:22" x14ac:dyDescent="0.3">
      <c r="B10" s="42"/>
      <c r="C10" s="7"/>
      <c r="D10" s="7"/>
      <c r="E10" s="7"/>
      <c r="F10" s="7"/>
      <c r="G10" s="7"/>
      <c r="H10" s="7"/>
      <c r="I10" s="8" t="e">
        <f t="shared" si="0"/>
        <v>#DIV/0!</v>
      </c>
      <c r="J10" s="7" t="e">
        <f t="shared" si="1"/>
        <v>#DIV/0!</v>
      </c>
      <c r="K10" s="7" t="e">
        <f t="shared" si="2"/>
        <v>#DIV/0!</v>
      </c>
      <c r="L10" s="9" t="e">
        <f t="shared" si="3"/>
        <v>#DIV/0!</v>
      </c>
      <c r="M10" s="7" t="e">
        <f t="shared" si="4"/>
        <v>#DIV/0!</v>
      </c>
      <c r="N10" s="2"/>
      <c r="R10" s="18"/>
      <c r="S10" s="20"/>
      <c r="T10" s="20"/>
      <c r="U10" s="18"/>
      <c r="V10" s="20"/>
    </row>
    <row r="11" spans="2:22" x14ac:dyDescent="0.3">
      <c r="B11" s="42"/>
      <c r="C11" s="42"/>
      <c r="D11" s="17"/>
      <c r="E11" s="17">
        <f>SUM(E4:E10)</f>
        <v>0</v>
      </c>
      <c r="F11" s="17"/>
      <c r="G11" s="17"/>
      <c r="H11" s="17"/>
      <c r="I11" s="18"/>
      <c r="J11" s="17"/>
      <c r="K11" s="17"/>
      <c r="L11" s="19"/>
      <c r="M11" s="17"/>
      <c r="N11" s="2"/>
      <c r="R11" s="18"/>
      <c r="S11" s="20"/>
      <c r="T11" s="20"/>
      <c r="U11" s="18"/>
      <c r="V11" s="20"/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18"/>
      <c r="S12" s="20"/>
      <c r="T12" s="20"/>
      <c r="U12" s="18"/>
      <c r="V12" s="20"/>
    </row>
    <row r="13" spans="2:22" ht="57.6" x14ac:dyDescent="0.3">
      <c r="B13" s="42"/>
      <c r="C13" s="16" t="s">
        <v>51</v>
      </c>
      <c r="D13" s="11" t="e">
        <f>AVERAGE(L4:L10)</f>
        <v>#DIV/0!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18"/>
      <c r="S13" s="20"/>
      <c r="T13" s="20"/>
      <c r="U13" s="18"/>
      <c r="V13" s="20"/>
    </row>
    <row r="14" spans="2:22" ht="43.2" x14ac:dyDescent="0.3">
      <c r="B14" s="42"/>
      <c r="C14" s="16" t="s">
        <v>7</v>
      </c>
      <c r="D14" s="12">
        <f>COUNT(L4:L10)</f>
        <v>0</v>
      </c>
      <c r="E14" s="20"/>
      <c r="F14" s="12" t="e">
        <f>MIN(L4:L10)</f>
        <v>#DIV/0!</v>
      </c>
      <c r="G14" s="6" t="e">
        <f t="array" ref="G14:G24">FREQUENCY(L4:L10,F14:F24)</f>
        <v>#DIV/0!</v>
      </c>
      <c r="H14" s="13" t="e">
        <f t="shared" ref="H14:H24" si="5">G14/COUNT($L$4:$L$10)</f>
        <v>#DIV/0!</v>
      </c>
      <c r="I14" s="13" t="e">
        <f>H14</f>
        <v>#DIV/0!</v>
      </c>
      <c r="J14" s="17"/>
      <c r="K14" s="17"/>
      <c r="L14" s="19"/>
      <c r="M14" s="17"/>
      <c r="N14" s="2"/>
      <c r="R14" s="18"/>
      <c r="S14" s="20"/>
      <c r="T14" s="20"/>
      <c r="U14" s="18"/>
      <c r="V14" s="20"/>
    </row>
    <row r="15" spans="2:22" x14ac:dyDescent="0.3">
      <c r="B15" s="42"/>
      <c r="C15" s="16" t="s">
        <v>2</v>
      </c>
      <c r="D15" s="12" t="e">
        <f>SQRT((SUM(M4:M10))/(COUNT(D4:D10)*(COUNT(D4:D10)-1)))</f>
        <v>#DIV/0!</v>
      </c>
      <c r="F15" s="12" t="e">
        <f t="shared" ref="F15:F23" si="6">F14+($F$24-$F$14)/10</f>
        <v>#DIV/0!</v>
      </c>
      <c r="G15" s="6" t="e">
        <v>#DIV/0!</v>
      </c>
      <c r="H15" s="13" t="e">
        <f t="shared" si="5"/>
        <v>#DIV/0!</v>
      </c>
      <c r="I15" s="13" t="e">
        <f>I14+H15</f>
        <v>#DIV/0!</v>
      </c>
      <c r="N15" s="2"/>
      <c r="R15" s="18"/>
      <c r="S15" s="20"/>
      <c r="T15" s="20"/>
      <c r="U15" s="18"/>
      <c r="V15" s="20"/>
    </row>
    <row r="16" spans="2:22" x14ac:dyDescent="0.3">
      <c r="B16" s="42"/>
      <c r="C16" s="16" t="s">
        <v>1</v>
      </c>
      <c r="D16" s="12" t="e">
        <f>MEDIAN(L4:L10)</f>
        <v>#DIV/0!</v>
      </c>
      <c r="F16" s="12" t="e">
        <f t="shared" si="6"/>
        <v>#DIV/0!</v>
      </c>
      <c r="G16" s="6" t="e">
        <v>#DIV/0!</v>
      </c>
      <c r="H16" s="13" t="e">
        <f t="shared" si="5"/>
        <v>#DIV/0!</v>
      </c>
      <c r="I16" s="13" t="e">
        <f t="shared" ref="I16:I24" si="7">I15+H16</f>
        <v>#DIV/0!</v>
      </c>
      <c r="N16" s="2"/>
      <c r="R16" s="18"/>
      <c r="S16" s="20"/>
      <c r="T16" s="20"/>
      <c r="U16" s="18"/>
      <c r="V16" s="20"/>
    </row>
    <row r="17" spans="2:22" x14ac:dyDescent="0.3">
      <c r="B17" s="42"/>
      <c r="C17" s="16" t="s">
        <v>3</v>
      </c>
      <c r="D17" s="12" t="e">
        <f>_xlfn.MODE.SNGL(L4:L10)</f>
        <v>#DIV/0!</v>
      </c>
      <c r="F17" s="12" t="e">
        <f t="shared" si="6"/>
        <v>#DIV/0!</v>
      </c>
      <c r="G17" s="6" t="e">
        <v>#DIV/0!</v>
      </c>
      <c r="H17" s="13" t="e">
        <f t="shared" si="5"/>
        <v>#DIV/0!</v>
      </c>
      <c r="I17" s="13" t="e">
        <f t="shared" si="7"/>
        <v>#DIV/0!</v>
      </c>
      <c r="N17" s="2"/>
      <c r="R17" s="18"/>
      <c r="S17" s="20"/>
      <c r="T17" s="20"/>
      <c r="U17" s="18"/>
      <c r="V17" s="20"/>
    </row>
    <row r="18" spans="2:22" x14ac:dyDescent="0.3">
      <c r="B18" s="42"/>
      <c r="C18" s="42"/>
      <c r="F18" s="12" t="e">
        <f t="shared" si="6"/>
        <v>#DIV/0!</v>
      </c>
      <c r="G18" s="6" t="e">
        <v>#DIV/0!</v>
      </c>
      <c r="H18" s="13" t="e">
        <f t="shared" si="5"/>
        <v>#DIV/0!</v>
      </c>
      <c r="I18" s="13" t="e">
        <f t="shared" si="7"/>
        <v>#DIV/0!</v>
      </c>
      <c r="N18" s="2"/>
      <c r="R18" s="18"/>
      <c r="S18" s="20"/>
      <c r="T18" s="20"/>
      <c r="U18" s="18"/>
      <c r="V18" s="20"/>
    </row>
    <row r="19" spans="2:22" x14ac:dyDescent="0.3">
      <c r="B19" s="42"/>
      <c r="C19" s="42"/>
      <c r="F19" s="12" t="e">
        <f t="shared" si="6"/>
        <v>#DIV/0!</v>
      </c>
      <c r="G19" s="6" t="e">
        <v>#DIV/0!</v>
      </c>
      <c r="H19" s="13" t="e">
        <f t="shared" si="5"/>
        <v>#DIV/0!</v>
      </c>
      <c r="I19" s="13" t="e">
        <f t="shared" si="7"/>
        <v>#DIV/0!</v>
      </c>
      <c r="R19" s="18"/>
      <c r="S19" s="20"/>
      <c r="T19" s="20"/>
      <c r="U19" s="18"/>
      <c r="V19" s="20"/>
    </row>
    <row r="20" spans="2:22" x14ac:dyDescent="0.3">
      <c r="F20" s="12" t="e">
        <f t="shared" si="6"/>
        <v>#DIV/0!</v>
      </c>
      <c r="G20" s="6" t="e">
        <v>#DIV/0!</v>
      </c>
      <c r="H20" s="13" t="e">
        <f t="shared" si="5"/>
        <v>#DIV/0!</v>
      </c>
      <c r="I20" s="13" t="e">
        <f t="shared" si="7"/>
        <v>#DIV/0!</v>
      </c>
      <c r="R20" s="18"/>
      <c r="S20" s="20"/>
      <c r="T20" s="20"/>
      <c r="U20" s="18"/>
      <c r="V20" s="20"/>
    </row>
    <row r="21" spans="2:22" x14ac:dyDescent="0.3">
      <c r="F21" s="12" t="e">
        <f t="shared" si="6"/>
        <v>#DIV/0!</v>
      </c>
      <c r="G21" s="6" t="e">
        <v>#DIV/0!</v>
      </c>
      <c r="H21" s="13" t="e">
        <f t="shared" si="5"/>
        <v>#DIV/0!</v>
      </c>
      <c r="I21" s="13" t="e">
        <f t="shared" si="7"/>
        <v>#DIV/0!</v>
      </c>
      <c r="R21" s="18"/>
      <c r="S21" s="20"/>
      <c r="T21" s="20"/>
      <c r="U21" s="18"/>
      <c r="V21" s="20"/>
    </row>
    <row r="22" spans="2:22" x14ac:dyDescent="0.3">
      <c r="F22" s="12" t="e">
        <f t="shared" si="6"/>
        <v>#DIV/0!</v>
      </c>
      <c r="G22" s="6" t="e">
        <v>#DIV/0!</v>
      </c>
      <c r="H22" s="13" t="e">
        <f t="shared" si="5"/>
        <v>#DIV/0!</v>
      </c>
      <c r="I22" s="13" t="e">
        <f t="shared" si="7"/>
        <v>#DIV/0!</v>
      </c>
      <c r="R22" s="18"/>
      <c r="S22" s="20"/>
      <c r="T22" s="20"/>
      <c r="U22" s="18"/>
      <c r="V22" s="20"/>
    </row>
    <row r="23" spans="2:22" x14ac:dyDescent="0.3">
      <c r="F23" s="12" t="e">
        <f t="shared" si="6"/>
        <v>#DIV/0!</v>
      </c>
      <c r="G23" s="6" t="e">
        <v>#DIV/0!</v>
      </c>
      <c r="H23" s="13" t="e">
        <f t="shared" si="5"/>
        <v>#DIV/0!</v>
      </c>
      <c r="I23" s="13" t="e">
        <f t="shared" si="7"/>
        <v>#DIV/0!</v>
      </c>
      <c r="R23" s="18"/>
      <c r="S23" s="20"/>
      <c r="T23" s="20"/>
      <c r="U23" s="18"/>
      <c r="V23" s="20"/>
    </row>
    <row r="24" spans="2:22" x14ac:dyDescent="0.3">
      <c r="F24" s="11" t="e">
        <f>MAX(L4:L10)</f>
        <v>#DIV/0!</v>
      </c>
      <c r="G24" s="6" t="e">
        <v>#DIV/0!</v>
      </c>
      <c r="H24" s="13" t="e">
        <f t="shared" si="5"/>
        <v>#DIV/0!</v>
      </c>
      <c r="I24" s="13" t="e">
        <f t="shared" si="7"/>
        <v>#DIV/0!</v>
      </c>
      <c r="R24" s="18"/>
      <c r="S24" s="20"/>
      <c r="T24" s="20"/>
      <c r="U24" s="18"/>
      <c r="V24" s="20"/>
    </row>
    <row r="25" spans="2:22" x14ac:dyDescent="0.3">
      <c r="R25" s="18"/>
      <c r="S25" s="20"/>
      <c r="T25" s="20"/>
      <c r="U25" s="18"/>
      <c r="V25" s="20"/>
    </row>
    <row r="26" spans="2:22" x14ac:dyDescent="0.3">
      <c r="R26" s="18"/>
      <c r="S26" s="20"/>
      <c r="T26" s="20"/>
      <c r="U26" s="18"/>
      <c r="V26" s="20"/>
    </row>
    <row r="27" spans="2:22" x14ac:dyDescent="0.3">
      <c r="R27" s="18"/>
      <c r="S27" s="20"/>
      <c r="T27" s="20"/>
      <c r="U27" s="18"/>
      <c r="V27" s="20"/>
    </row>
    <row r="28" spans="2:22" x14ac:dyDescent="0.3">
      <c r="R28" s="18"/>
      <c r="S28" s="20"/>
      <c r="T28" s="20"/>
      <c r="U28" s="18"/>
      <c r="V28" s="20"/>
    </row>
    <row r="29" spans="2:22" x14ac:dyDescent="0.3">
      <c r="R29" s="18"/>
      <c r="S29" s="20"/>
      <c r="T29" s="20"/>
      <c r="U29" s="18"/>
      <c r="V29" s="20"/>
    </row>
    <row r="30" spans="2:22" x14ac:dyDescent="0.3">
      <c r="R30" s="18"/>
      <c r="S30" s="20"/>
      <c r="T30" s="20"/>
      <c r="U30" s="18"/>
      <c r="V30" s="20"/>
    </row>
    <row r="31" spans="2:22" x14ac:dyDescent="0.3">
      <c r="R31" s="18"/>
      <c r="S31" s="20"/>
      <c r="T31" s="20"/>
      <c r="U31" s="18"/>
      <c r="V31" s="20"/>
    </row>
    <row r="32" spans="2:22" x14ac:dyDescent="0.3">
      <c r="R32" s="18"/>
      <c r="S32" s="20"/>
      <c r="T32" s="20"/>
      <c r="U32" s="18"/>
      <c r="V32" s="20"/>
    </row>
    <row r="33" spans="18:22" x14ac:dyDescent="0.3">
      <c r="R33" s="18"/>
      <c r="S33" s="20"/>
      <c r="T33" s="20"/>
      <c r="U33" s="18"/>
      <c r="V33" s="20"/>
    </row>
    <row r="34" spans="18:22" x14ac:dyDescent="0.3">
      <c r="R34" s="18"/>
      <c r="S34" s="20"/>
      <c r="T34" s="20"/>
      <c r="U34" s="18"/>
      <c r="V34" s="20"/>
    </row>
    <row r="35" spans="18:22" x14ac:dyDescent="0.3">
      <c r="R35" s="18"/>
      <c r="S35" s="20"/>
      <c r="T35" s="20"/>
      <c r="U35" s="18"/>
      <c r="V35" s="20"/>
    </row>
    <row r="36" spans="18:22" x14ac:dyDescent="0.3">
      <c r="R36" s="18"/>
      <c r="S36" s="20"/>
      <c r="T36" s="20"/>
      <c r="U36" s="18"/>
      <c r="V36" s="20"/>
    </row>
    <row r="37" spans="18:22" x14ac:dyDescent="0.3">
      <c r="R37" s="18"/>
      <c r="S37" s="20"/>
      <c r="T37" s="20"/>
      <c r="U37" s="18"/>
      <c r="V37" s="20"/>
    </row>
    <row r="38" spans="18:22" x14ac:dyDescent="0.3">
      <c r="R38" s="18"/>
      <c r="S38" s="20"/>
      <c r="T38" s="20"/>
      <c r="U38" s="18"/>
      <c r="V38" s="20"/>
    </row>
    <row r="39" spans="18:22" x14ac:dyDescent="0.3">
      <c r="R39" s="18"/>
      <c r="S39" s="20"/>
      <c r="T39" s="20"/>
      <c r="U39" s="18"/>
      <c r="V39" s="20"/>
    </row>
    <row r="40" spans="18:22" x14ac:dyDescent="0.3">
      <c r="R40" s="18"/>
      <c r="S40" s="20"/>
      <c r="T40" s="20"/>
      <c r="U40" s="18"/>
      <c r="V40" s="20"/>
    </row>
    <row r="41" spans="18:22" x14ac:dyDescent="0.3">
      <c r="R41" s="18"/>
      <c r="S41" s="20"/>
      <c r="T41" s="20"/>
      <c r="U41" s="18"/>
      <c r="V41" s="20"/>
    </row>
    <row r="42" spans="18:22" x14ac:dyDescent="0.3">
      <c r="R42" s="18"/>
      <c r="S42" s="20"/>
      <c r="T42" s="20"/>
      <c r="U42" s="18"/>
      <c r="V42" s="20"/>
    </row>
    <row r="43" spans="18:22" x14ac:dyDescent="0.3">
      <c r="R43" s="18"/>
      <c r="S43" s="20"/>
      <c r="T43" s="20"/>
      <c r="U43" s="18"/>
      <c r="V43" s="20"/>
    </row>
    <row r="44" spans="18:22" x14ac:dyDescent="0.3">
      <c r="R44" s="18"/>
      <c r="S44" s="20"/>
      <c r="T44" s="20"/>
      <c r="U44" s="18"/>
      <c r="V44" s="20"/>
    </row>
    <row r="45" spans="18:22" x14ac:dyDescent="0.3">
      <c r="R45" s="18"/>
      <c r="S45" s="20"/>
      <c r="T45" s="20"/>
      <c r="U45" s="18"/>
      <c r="V45" s="20"/>
    </row>
    <row r="46" spans="18:22" x14ac:dyDescent="0.3">
      <c r="R46" s="18"/>
      <c r="S46" s="20"/>
      <c r="T46" s="20"/>
      <c r="U46" s="18"/>
      <c r="V46" s="20"/>
    </row>
    <row r="47" spans="18:22" x14ac:dyDescent="0.3">
      <c r="R47" s="18"/>
      <c r="S47" s="20"/>
      <c r="T47" s="20"/>
      <c r="U47" s="18"/>
      <c r="V47" s="20"/>
    </row>
    <row r="48" spans="18:22" x14ac:dyDescent="0.3">
      <c r="R48" s="18"/>
      <c r="S48" s="20"/>
      <c r="T48" s="20"/>
      <c r="U48" s="18"/>
      <c r="V48" s="20"/>
    </row>
    <row r="49" spans="18:22" x14ac:dyDescent="0.3">
      <c r="R49" s="18"/>
      <c r="S49" s="20"/>
      <c r="T49" s="20"/>
      <c r="U49" s="18"/>
      <c r="V49" s="20"/>
    </row>
    <row r="50" spans="18:22" x14ac:dyDescent="0.3">
      <c r="R50" s="18"/>
      <c r="S50" s="20"/>
      <c r="T50" s="20"/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1"/>
      <c r="T131" s="51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2"/>
      <c r="T138" s="52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2"/>
      <c r="T230" s="52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"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291" workbookViewId="0">
      <selection activeCell="G4" sqref="G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42"/>
      <c r="D2" s="4"/>
      <c r="E2" s="4"/>
      <c r="F2" s="1"/>
      <c r="G2" s="1"/>
      <c r="I2" s="2"/>
      <c r="J2" s="2"/>
      <c r="M2" s="2"/>
      <c r="N2" s="2"/>
      <c r="O2" s="2"/>
    </row>
    <row r="3" spans="2:15" ht="58.2" thickBot="1" x14ac:dyDescent="0.35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3" t="s">
        <v>0</v>
      </c>
      <c r="N3" s="54" t="s">
        <v>28</v>
      </c>
      <c r="O3" s="56" t="s">
        <v>29</v>
      </c>
    </row>
    <row r="4" spans="2:15" x14ac:dyDescent="0.3">
      <c r="B4" s="10"/>
      <c r="C4" s="7">
        <v>0.1382953487813009</v>
      </c>
      <c r="D4" s="7">
        <v>3</v>
      </c>
      <c r="E4" s="7">
        <v>21</v>
      </c>
      <c r="F4" s="8">
        <f t="shared" ref="F4:F10" si="0">1/$M$320</f>
        <v>5.2631578947368418E-2</v>
      </c>
      <c r="G4" s="9">
        <f t="shared" ref="G4:G10" si="1">E4/F4</f>
        <v>399</v>
      </c>
      <c r="H4" s="7">
        <f t="shared" ref="H4:H10" si="2">(G4-$D$13)^2</f>
        <v>2129.1632653061247</v>
      </c>
      <c r="I4" s="2"/>
      <c r="M4" s="84">
        <v>1</v>
      </c>
      <c r="N4" s="48">
        <v>344853</v>
      </c>
      <c r="O4" s="81">
        <f>M4/$M$320</f>
        <v>5.2631578947368418E-2</v>
      </c>
    </row>
    <row r="5" spans="2:15" x14ac:dyDescent="0.3">
      <c r="B5" s="10"/>
      <c r="C5" s="7">
        <v>0.90876568610975494</v>
      </c>
      <c r="D5" s="7">
        <v>19</v>
      </c>
      <c r="E5" s="7">
        <v>26</v>
      </c>
      <c r="F5" s="8">
        <f t="shared" si="0"/>
        <v>5.2631578947368418E-2</v>
      </c>
      <c r="G5" s="9">
        <f t="shared" si="1"/>
        <v>494</v>
      </c>
      <c r="H5" s="7">
        <f t="shared" si="2"/>
        <v>19921.306122448987</v>
      </c>
      <c r="I5" s="2"/>
      <c r="M5" s="85"/>
      <c r="N5" s="44">
        <v>349996</v>
      </c>
      <c r="O5" s="82"/>
    </row>
    <row r="6" spans="2:15" x14ac:dyDescent="0.3">
      <c r="B6" s="10"/>
      <c r="C6" s="7">
        <v>0.28915032495602477</v>
      </c>
      <c r="D6" s="7">
        <v>6</v>
      </c>
      <c r="E6" s="7">
        <v>13</v>
      </c>
      <c r="F6" s="8">
        <f t="shared" si="0"/>
        <v>5.2631578947368418E-2</v>
      </c>
      <c r="G6" s="9">
        <f t="shared" si="1"/>
        <v>247</v>
      </c>
      <c r="H6" s="7">
        <f t="shared" si="2"/>
        <v>11205.734693877546</v>
      </c>
      <c r="I6" s="3"/>
      <c r="M6" s="85"/>
      <c r="N6" s="44">
        <v>350101</v>
      </c>
      <c r="O6" s="82"/>
    </row>
    <row r="7" spans="2:15" x14ac:dyDescent="0.3">
      <c r="B7" s="10"/>
      <c r="C7" s="7">
        <v>0.21583591895051146</v>
      </c>
      <c r="D7" s="7">
        <v>5</v>
      </c>
      <c r="E7" s="7">
        <v>19</v>
      </c>
      <c r="F7" s="8">
        <f t="shared" si="0"/>
        <v>5.2631578947368418E-2</v>
      </c>
      <c r="G7" s="9">
        <f t="shared" si="1"/>
        <v>361</v>
      </c>
      <c r="H7" s="7">
        <f t="shared" si="2"/>
        <v>66.306122448979991</v>
      </c>
      <c r="I7" s="3"/>
      <c r="M7" s="85"/>
      <c r="N7" s="44">
        <v>350490</v>
      </c>
      <c r="O7" s="82"/>
    </row>
    <row r="8" spans="2:15" x14ac:dyDescent="0.3">
      <c r="B8" s="10"/>
      <c r="C8" s="7">
        <v>0.74997540728789502</v>
      </c>
      <c r="D8" s="7">
        <v>15</v>
      </c>
      <c r="E8" s="7">
        <v>17</v>
      </c>
      <c r="F8" s="8">
        <f t="shared" si="0"/>
        <v>5.2631578947368418E-2</v>
      </c>
      <c r="G8" s="9">
        <f t="shared" si="1"/>
        <v>323</v>
      </c>
      <c r="H8" s="7">
        <f t="shared" si="2"/>
        <v>891.44897959183527</v>
      </c>
      <c r="I8" s="3"/>
      <c r="M8" s="85"/>
      <c r="N8" s="44">
        <v>350678</v>
      </c>
      <c r="O8" s="82"/>
    </row>
    <row r="9" spans="2:15" x14ac:dyDescent="0.3">
      <c r="B9" s="10"/>
      <c r="C9" s="7">
        <v>0.778606379864343</v>
      </c>
      <c r="D9" s="7">
        <v>15</v>
      </c>
      <c r="E9" s="7">
        <v>17</v>
      </c>
      <c r="F9" s="8">
        <f t="shared" si="0"/>
        <v>5.2631578947368418E-2</v>
      </c>
      <c r="G9" s="9">
        <f t="shared" si="1"/>
        <v>323</v>
      </c>
      <c r="H9" s="7">
        <f t="shared" si="2"/>
        <v>891.44897959183527</v>
      </c>
      <c r="I9" s="2"/>
      <c r="K9" s="2"/>
      <c r="L9" s="2"/>
      <c r="M9" s="85"/>
      <c r="N9" s="44">
        <v>358560</v>
      </c>
      <c r="O9" s="82"/>
    </row>
    <row r="10" spans="2:15" x14ac:dyDescent="0.3">
      <c r="B10" s="10"/>
      <c r="C10" s="7">
        <v>0.43515409287441731</v>
      </c>
      <c r="D10" s="7">
        <v>9</v>
      </c>
      <c r="E10" s="7">
        <v>17</v>
      </c>
      <c r="F10" s="8">
        <f t="shared" si="0"/>
        <v>5.2631578947368418E-2</v>
      </c>
      <c r="G10" s="9">
        <f t="shared" si="1"/>
        <v>323</v>
      </c>
      <c r="H10" s="7">
        <f t="shared" si="2"/>
        <v>891.44897959183527</v>
      </c>
      <c r="I10" s="2"/>
      <c r="M10" s="85"/>
      <c r="N10" s="44">
        <v>360647</v>
      </c>
      <c r="O10" s="82"/>
    </row>
    <row r="11" spans="2:15" x14ac:dyDescent="0.3">
      <c r="B11" s="10"/>
      <c r="C11" s="42"/>
      <c r="D11" s="17"/>
      <c r="E11" s="17">
        <f>SUM(E4:E10)</f>
        <v>130</v>
      </c>
      <c r="F11" s="18"/>
      <c r="G11" s="19"/>
      <c r="H11" s="17"/>
      <c r="I11" s="2"/>
      <c r="M11" s="85"/>
      <c r="N11" s="44">
        <v>360659</v>
      </c>
      <c r="O11" s="82"/>
    </row>
    <row r="12" spans="2:15" x14ac:dyDescent="0.3">
      <c r="B12" s="10"/>
      <c r="C12" s="42"/>
      <c r="D12" s="17"/>
      <c r="E12" s="17"/>
      <c r="F12" s="18"/>
      <c r="G12" s="19"/>
      <c r="H12" s="17"/>
      <c r="I12" s="2"/>
      <c r="M12" s="85"/>
      <c r="N12" s="44">
        <v>362650</v>
      </c>
      <c r="O12" s="82"/>
    </row>
    <row r="13" spans="2:15" ht="43.2" x14ac:dyDescent="0.3">
      <c r="B13" s="10"/>
      <c r="C13" s="16" t="s">
        <v>51</v>
      </c>
      <c r="D13" s="11">
        <f>AVERAGE(G4:G10)</f>
        <v>352.85714285714283</v>
      </c>
      <c r="E13" s="20"/>
      <c r="G13" s="19"/>
      <c r="H13" s="17"/>
      <c r="I13" s="2"/>
      <c r="M13" s="85"/>
      <c r="N13" s="44">
        <v>364537</v>
      </c>
      <c r="O13" s="82"/>
    </row>
    <row r="14" spans="2:15" ht="43.2" x14ac:dyDescent="0.3">
      <c r="B14" s="10"/>
      <c r="C14" s="16" t="s">
        <v>7</v>
      </c>
      <c r="D14" s="12">
        <f>COUNT(G4:G10)</f>
        <v>7</v>
      </c>
      <c r="E14" s="20"/>
      <c r="G14" s="19"/>
      <c r="H14" s="17"/>
      <c r="I14" s="2"/>
      <c r="M14" s="85"/>
      <c r="N14" s="44">
        <v>368804</v>
      </c>
      <c r="O14" s="82"/>
    </row>
    <row r="15" spans="2:15" x14ac:dyDescent="0.3">
      <c r="B15" s="10"/>
      <c r="C15" s="16" t="s">
        <v>2</v>
      </c>
      <c r="D15" s="12">
        <f>SQRT((SUM(H4:H10))/(COUNT(D4:D10)*(COUNT(D4:D10)-1)))</f>
        <v>29.275724196181454</v>
      </c>
      <c r="I15" s="2"/>
      <c r="M15" s="85"/>
      <c r="N15" s="44">
        <v>372310</v>
      </c>
      <c r="O15" s="82"/>
    </row>
    <row r="16" spans="2:15" x14ac:dyDescent="0.3">
      <c r="B16" s="10"/>
      <c r="C16" s="16" t="s">
        <v>1</v>
      </c>
      <c r="D16" s="12">
        <f>MEDIAN(G4:G10)</f>
        <v>323</v>
      </c>
      <c r="I16" s="2"/>
      <c r="M16" s="85"/>
      <c r="N16" s="44">
        <v>372393</v>
      </c>
      <c r="O16" s="82"/>
    </row>
    <row r="17" spans="2:15" x14ac:dyDescent="0.3">
      <c r="B17" s="10"/>
      <c r="C17" s="16" t="s">
        <v>3</v>
      </c>
      <c r="D17" s="12">
        <f>_xlfn.MODE.SNGL(G4:G10)</f>
        <v>323</v>
      </c>
      <c r="I17" s="2"/>
      <c r="M17" s="85"/>
      <c r="N17" s="44">
        <v>376917</v>
      </c>
      <c r="O17" s="82"/>
    </row>
    <row r="18" spans="2:15" x14ac:dyDescent="0.3">
      <c r="B18" s="10"/>
      <c r="C18" s="42"/>
      <c r="I18" s="2"/>
      <c r="M18" s="85"/>
      <c r="N18" s="44">
        <v>378497</v>
      </c>
      <c r="O18" s="82"/>
    </row>
    <row r="19" spans="2:15" x14ac:dyDescent="0.3">
      <c r="B19" s="10"/>
      <c r="C19" s="42"/>
      <c r="M19" s="85"/>
      <c r="N19" s="44">
        <v>379686</v>
      </c>
      <c r="O19" s="82"/>
    </row>
    <row r="20" spans="2:15" x14ac:dyDescent="0.3">
      <c r="M20" s="85"/>
      <c r="N20" s="44">
        <v>379818</v>
      </c>
      <c r="O20" s="82"/>
    </row>
    <row r="21" spans="2:15" ht="43.8" thickBot="1" x14ac:dyDescent="0.35">
      <c r="H21" s="14" t="s">
        <v>52</v>
      </c>
      <c r="I21" s="15" t="s">
        <v>5</v>
      </c>
      <c r="J21" s="15" t="s">
        <v>6</v>
      </c>
      <c r="K21" s="15" t="s">
        <v>11</v>
      </c>
      <c r="M21" s="86"/>
      <c r="N21" s="49">
        <v>382394</v>
      </c>
      <c r="O21" s="83"/>
    </row>
    <row r="22" spans="2:15" x14ac:dyDescent="0.3">
      <c r="H22" s="12">
        <f>MIN(G4:G10)</f>
        <v>247</v>
      </c>
      <c r="I22" s="6">
        <f t="array" ref="I22:I32">FREQUENCY(G4:G10,H22:H32)</f>
        <v>1</v>
      </c>
      <c r="J22" s="13">
        <f t="shared" ref="J22:J32" si="3">I22/COUNT($G$4:$G$10)</f>
        <v>0.14285714285714285</v>
      </c>
      <c r="K22" s="13">
        <f>J22</f>
        <v>0.14285714285714285</v>
      </c>
      <c r="M22" s="84">
        <v>2</v>
      </c>
      <c r="N22" s="48">
        <v>346001</v>
      </c>
      <c r="O22" s="81">
        <f>M22/$M$320</f>
        <v>0.10526315789473684</v>
      </c>
    </row>
    <row r="23" spans="2:15" x14ac:dyDescent="0.3">
      <c r="H23" s="12">
        <f t="shared" ref="H23:H31" si="4">H22+($H$32-$H$22)/10</f>
        <v>271.7</v>
      </c>
      <c r="I23" s="6">
        <v>0</v>
      </c>
      <c r="J23" s="13">
        <f t="shared" si="3"/>
        <v>0</v>
      </c>
      <c r="K23" s="13">
        <f>K22+J23</f>
        <v>0.14285714285714285</v>
      </c>
      <c r="M23" s="85"/>
      <c r="N23" s="44">
        <v>357045</v>
      </c>
      <c r="O23" s="82"/>
    </row>
    <row r="24" spans="2:15" x14ac:dyDescent="0.3">
      <c r="H24" s="12">
        <f t="shared" si="4"/>
        <v>296.39999999999998</v>
      </c>
      <c r="I24" s="6">
        <v>0</v>
      </c>
      <c r="J24" s="13">
        <f t="shared" si="3"/>
        <v>0</v>
      </c>
      <c r="K24" s="13">
        <f t="shared" ref="K24:K32" si="5">K23+J24</f>
        <v>0.14285714285714285</v>
      </c>
      <c r="M24" s="85"/>
      <c r="N24" s="44">
        <v>358039</v>
      </c>
      <c r="O24" s="82"/>
    </row>
    <row r="25" spans="2:15" x14ac:dyDescent="0.3">
      <c r="H25" s="12">
        <f t="shared" si="4"/>
        <v>321.09999999999997</v>
      </c>
      <c r="I25" s="6">
        <v>0</v>
      </c>
      <c r="J25" s="13">
        <f t="shared" si="3"/>
        <v>0</v>
      </c>
      <c r="K25" s="13">
        <f t="shared" si="5"/>
        <v>0.14285714285714285</v>
      </c>
      <c r="M25" s="85"/>
      <c r="N25" s="44">
        <v>360663</v>
      </c>
      <c r="O25" s="82"/>
    </row>
    <row r="26" spans="2:15" x14ac:dyDescent="0.3">
      <c r="H26" s="12">
        <f t="shared" si="4"/>
        <v>345.79999999999995</v>
      </c>
      <c r="I26" s="6">
        <v>3</v>
      </c>
      <c r="J26" s="13">
        <f t="shared" si="3"/>
        <v>0.42857142857142855</v>
      </c>
      <c r="K26" s="13">
        <f t="shared" si="5"/>
        <v>0.5714285714285714</v>
      </c>
      <c r="M26" s="85"/>
      <c r="N26" s="44">
        <v>362809</v>
      </c>
      <c r="O26" s="82"/>
    </row>
    <row r="27" spans="2:15" x14ac:dyDescent="0.3">
      <c r="H27" s="12">
        <f t="shared" si="4"/>
        <v>370.49999999999994</v>
      </c>
      <c r="I27" s="6">
        <v>1</v>
      </c>
      <c r="J27" s="13">
        <f t="shared" si="3"/>
        <v>0.14285714285714285</v>
      </c>
      <c r="K27" s="13">
        <f t="shared" si="5"/>
        <v>0.71428571428571419</v>
      </c>
      <c r="M27" s="85"/>
      <c r="N27" s="44">
        <v>366020</v>
      </c>
      <c r="O27" s="82"/>
    </row>
    <row r="28" spans="2:15" x14ac:dyDescent="0.3">
      <c r="H28" s="12">
        <f t="shared" si="4"/>
        <v>395.19999999999993</v>
      </c>
      <c r="I28" s="6">
        <v>0</v>
      </c>
      <c r="J28" s="13">
        <f t="shared" si="3"/>
        <v>0</v>
      </c>
      <c r="K28" s="13">
        <f t="shared" si="5"/>
        <v>0.71428571428571419</v>
      </c>
      <c r="M28" s="85"/>
      <c r="N28" s="44">
        <v>376810</v>
      </c>
      <c r="O28" s="82"/>
    </row>
    <row r="29" spans="2:15" x14ac:dyDescent="0.3">
      <c r="H29" s="12">
        <f t="shared" si="4"/>
        <v>419.89999999999992</v>
      </c>
      <c r="I29" s="6">
        <v>1</v>
      </c>
      <c r="J29" s="13">
        <f t="shared" si="3"/>
        <v>0.14285714285714285</v>
      </c>
      <c r="K29" s="13">
        <f t="shared" si="5"/>
        <v>0.85714285714285698</v>
      </c>
      <c r="M29" s="85"/>
      <c r="N29" s="44">
        <v>379635</v>
      </c>
      <c r="O29" s="82"/>
    </row>
    <row r="30" spans="2:15" x14ac:dyDescent="0.3">
      <c r="H30" s="12">
        <f t="shared" si="4"/>
        <v>444.59999999999991</v>
      </c>
      <c r="I30" s="6">
        <v>0</v>
      </c>
      <c r="J30" s="13">
        <f t="shared" si="3"/>
        <v>0</v>
      </c>
      <c r="K30" s="13">
        <f t="shared" si="5"/>
        <v>0.85714285714285698</v>
      </c>
      <c r="M30" s="85"/>
      <c r="N30" s="44">
        <v>381964</v>
      </c>
      <c r="O30" s="82"/>
    </row>
    <row r="31" spans="2:15" ht="15" thickBot="1" x14ac:dyDescent="0.35">
      <c r="H31" s="12">
        <f t="shared" si="4"/>
        <v>469.2999999999999</v>
      </c>
      <c r="I31" s="6">
        <v>0</v>
      </c>
      <c r="J31" s="13">
        <f t="shared" si="3"/>
        <v>0</v>
      </c>
      <c r="K31" s="13">
        <f t="shared" si="5"/>
        <v>0.85714285714285698</v>
      </c>
      <c r="M31" s="86"/>
      <c r="N31" s="49">
        <v>382113</v>
      </c>
      <c r="O31" s="83"/>
    </row>
    <row r="32" spans="2:15" x14ac:dyDescent="0.3">
      <c r="H32" s="11">
        <f>MAX(G4:G10)</f>
        <v>494</v>
      </c>
      <c r="I32" s="6">
        <v>1</v>
      </c>
      <c r="J32" s="13">
        <f t="shared" si="3"/>
        <v>0.14285714285714285</v>
      </c>
      <c r="K32" s="13">
        <f t="shared" si="5"/>
        <v>0.99999999999999978</v>
      </c>
      <c r="M32" s="84">
        <v>3</v>
      </c>
      <c r="N32" s="48">
        <v>344497</v>
      </c>
      <c r="O32" s="81">
        <f>M32/$M$320</f>
        <v>0.15789473684210525</v>
      </c>
    </row>
    <row r="33" spans="13:15" x14ac:dyDescent="0.3">
      <c r="M33" s="85"/>
      <c r="N33" s="44">
        <v>344854</v>
      </c>
      <c r="O33" s="82"/>
    </row>
    <row r="34" spans="13:15" x14ac:dyDescent="0.3">
      <c r="M34" s="85"/>
      <c r="N34" s="44">
        <v>346091</v>
      </c>
      <c r="O34" s="82"/>
    </row>
    <row r="35" spans="13:15" x14ac:dyDescent="0.3">
      <c r="M35" s="85"/>
      <c r="N35" s="44">
        <v>346895</v>
      </c>
      <c r="O35" s="82"/>
    </row>
    <row r="36" spans="13:15" x14ac:dyDescent="0.3">
      <c r="M36" s="85"/>
      <c r="N36" s="44">
        <v>349999</v>
      </c>
      <c r="O36" s="82"/>
    </row>
    <row r="37" spans="13:15" x14ac:dyDescent="0.3">
      <c r="M37" s="85"/>
      <c r="N37" s="44">
        <v>350113</v>
      </c>
      <c r="O37" s="82"/>
    </row>
    <row r="38" spans="13:15" x14ac:dyDescent="0.3">
      <c r="M38" s="85"/>
      <c r="N38" s="44">
        <v>350502</v>
      </c>
      <c r="O38" s="82"/>
    </row>
    <row r="39" spans="13:15" x14ac:dyDescent="0.3">
      <c r="M39" s="85"/>
      <c r="N39" s="44">
        <v>354557</v>
      </c>
      <c r="O39" s="82"/>
    </row>
    <row r="40" spans="13:15" x14ac:dyDescent="0.3">
      <c r="M40" s="85"/>
      <c r="N40" s="44">
        <v>357062</v>
      </c>
      <c r="O40" s="82"/>
    </row>
    <row r="41" spans="13:15" x14ac:dyDescent="0.3">
      <c r="M41" s="85"/>
      <c r="N41" s="44">
        <v>357091</v>
      </c>
      <c r="O41" s="82"/>
    </row>
    <row r="42" spans="13:15" x14ac:dyDescent="0.3">
      <c r="M42" s="85"/>
      <c r="N42" s="44">
        <v>357107</v>
      </c>
      <c r="O42" s="82"/>
    </row>
    <row r="43" spans="13:15" x14ac:dyDescent="0.3">
      <c r="M43" s="85"/>
      <c r="N43" s="44">
        <v>358498</v>
      </c>
      <c r="O43" s="82"/>
    </row>
    <row r="44" spans="13:15" x14ac:dyDescent="0.3">
      <c r="M44" s="85"/>
      <c r="N44" s="44">
        <v>358557</v>
      </c>
      <c r="O44" s="82"/>
    </row>
    <row r="45" spans="13:15" x14ac:dyDescent="0.3">
      <c r="M45" s="85"/>
      <c r="N45" s="44">
        <v>360287</v>
      </c>
      <c r="O45" s="82"/>
    </row>
    <row r="46" spans="13:15" x14ac:dyDescent="0.3">
      <c r="M46" s="85"/>
      <c r="N46" s="44">
        <v>362221</v>
      </c>
      <c r="O46" s="82"/>
    </row>
    <row r="47" spans="13:15" x14ac:dyDescent="0.3">
      <c r="M47" s="85"/>
      <c r="N47" s="44">
        <v>362656</v>
      </c>
      <c r="O47" s="82"/>
    </row>
    <row r="48" spans="13:15" x14ac:dyDescent="0.3">
      <c r="M48" s="85"/>
      <c r="N48" s="44">
        <v>363210</v>
      </c>
      <c r="O48" s="82"/>
    </row>
    <row r="49" spans="13:15" x14ac:dyDescent="0.3">
      <c r="M49" s="85"/>
      <c r="N49" s="44">
        <v>371107</v>
      </c>
      <c r="O49" s="82"/>
    </row>
    <row r="50" spans="13:15" x14ac:dyDescent="0.3">
      <c r="M50" s="85"/>
      <c r="N50" s="44">
        <v>372349</v>
      </c>
      <c r="O50" s="82"/>
    </row>
    <row r="51" spans="13:15" x14ac:dyDescent="0.3">
      <c r="M51" s="85"/>
      <c r="N51" s="44">
        <v>373000</v>
      </c>
      <c r="O51" s="82"/>
    </row>
    <row r="52" spans="13:15" ht="15" thickBot="1" x14ac:dyDescent="0.35">
      <c r="M52" s="86"/>
      <c r="N52" s="49">
        <v>377787</v>
      </c>
      <c r="O52" s="83"/>
    </row>
    <row r="53" spans="13:15" x14ac:dyDescent="0.3">
      <c r="M53" s="84">
        <v>4</v>
      </c>
      <c r="N53" s="48">
        <v>344856</v>
      </c>
      <c r="O53" s="81">
        <f>M53/$M$320</f>
        <v>0.21052631578947367</v>
      </c>
    </row>
    <row r="54" spans="13:15" x14ac:dyDescent="0.3">
      <c r="M54" s="85"/>
      <c r="N54" s="44">
        <v>350096</v>
      </c>
      <c r="O54" s="82"/>
    </row>
    <row r="55" spans="13:15" x14ac:dyDescent="0.3">
      <c r="M55" s="85"/>
      <c r="N55" s="44">
        <v>350489</v>
      </c>
      <c r="O55" s="82"/>
    </row>
    <row r="56" spans="13:15" x14ac:dyDescent="0.3">
      <c r="M56" s="85"/>
      <c r="N56" s="44">
        <v>356495</v>
      </c>
      <c r="O56" s="82"/>
    </row>
    <row r="57" spans="13:15" x14ac:dyDescent="0.3">
      <c r="M57" s="85"/>
      <c r="N57" s="44">
        <v>359447</v>
      </c>
      <c r="O57" s="82"/>
    </row>
    <row r="58" spans="13:15" x14ac:dyDescent="0.3">
      <c r="M58" s="85"/>
      <c r="N58" s="44">
        <v>360275</v>
      </c>
      <c r="O58" s="82"/>
    </row>
    <row r="59" spans="13:15" x14ac:dyDescent="0.3">
      <c r="M59" s="85"/>
      <c r="N59" s="44">
        <v>360343</v>
      </c>
      <c r="O59" s="82"/>
    </row>
    <row r="60" spans="13:15" x14ac:dyDescent="0.3">
      <c r="M60" s="85"/>
      <c r="N60" s="44">
        <v>362795</v>
      </c>
      <c r="O60" s="82"/>
    </row>
    <row r="61" spans="13:15" x14ac:dyDescent="0.3">
      <c r="M61" s="85"/>
      <c r="N61" s="44">
        <v>373925</v>
      </c>
      <c r="O61" s="82"/>
    </row>
    <row r="62" spans="13:15" x14ac:dyDescent="0.3">
      <c r="M62" s="85"/>
      <c r="N62" s="44">
        <v>380993</v>
      </c>
      <c r="O62" s="82"/>
    </row>
    <row r="63" spans="13:15" x14ac:dyDescent="0.3">
      <c r="M63" s="85"/>
      <c r="N63" s="44">
        <v>382254</v>
      </c>
      <c r="O63" s="82"/>
    </row>
    <row r="64" spans="13:15" ht="15" thickBot="1" x14ac:dyDescent="0.35">
      <c r="M64" s="86"/>
      <c r="N64" s="49">
        <v>382854</v>
      </c>
      <c r="O64" s="83"/>
    </row>
    <row r="65" spans="13:15" x14ac:dyDescent="0.3">
      <c r="M65" s="84">
        <v>5</v>
      </c>
      <c r="N65" s="48">
        <v>346004</v>
      </c>
      <c r="O65" s="81">
        <f>M65/$M$320</f>
        <v>0.26315789473684209</v>
      </c>
    </row>
    <row r="66" spans="13:15" x14ac:dyDescent="0.3">
      <c r="M66" s="85"/>
      <c r="N66" s="44">
        <v>346010</v>
      </c>
      <c r="O66" s="82"/>
    </row>
    <row r="67" spans="13:15" x14ac:dyDescent="0.3">
      <c r="M67" s="85"/>
      <c r="N67" s="44">
        <v>350111</v>
      </c>
      <c r="O67" s="82"/>
    </row>
    <row r="68" spans="13:15" x14ac:dyDescent="0.3">
      <c r="M68" s="85"/>
      <c r="N68" s="44">
        <v>350487</v>
      </c>
      <c r="O68" s="82"/>
    </row>
    <row r="69" spans="13:15" x14ac:dyDescent="0.3">
      <c r="M69" s="85"/>
      <c r="N69" s="44">
        <v>351587</v>
      </c>
      <c r="O69" s="82"/>
    </row>
    <row r="70" spans="13:15" x14ac:dyDescent="0.3">
      <c r="M70" s="85"/>
      <c r="N70" s="44">
        <v>354312</v>
      </c>
      <c r="O70" s="82"/>
    </row>
    <row r="71" spans="13:15" x14ac:dyDescent="0.3">
      <c r="M71" s="85"/>
      <c r="N71" s="44">
        <v>358467</v>
      </c>
      <c r="O71" s="82"/>
    </row>
    <row r="72" spans="13:15" x14ac:dyDescent="0.3">
      <c r="M72" s="85"/>
      <c r="N72" s="44">
        <v>358555</v>
      </c>
      <c r="O72" s="82"/>
    </row>
    <row r="73" spans="13:15" x14ac:dyDescent="0.3">
      <c r="M73" s="85"/>
      <c r="N73" s="44">
        <v>359236</v>
      </c>
      <c r="O73" s="82"/>
    </row>
    <row r="74" spans="13:15" x14ac:dyDescent="0.3">
      <c r="M74" s="85"/>
      <c r="N74" s="44">
        <v>359240</v>
      </c>
      <c r="O74" s="82"/>
    </row>
    <row r="75" spans="13:15" x14ac:dyDescent="0.3">
      <c r="M75" s="85"/>
      <c r="N75" s="44">
        <v>362223</v>
      </c>
      <c r="O75" s="82"/>
    </row>
    <row r="76" spans="13:15" x14ac:dyDescent="0.3">
      <c r="M76" s="85"/>
      <c r="N76" s="44">
        <v>362861</v>
      </c>
      <c r="O76" s="82"/>
    </row>
    <row r="77" spans="13:15" x14ac:dyDescent="0.3">
      <c r="M77" s="85"/>
      <c r="N77" s="44">
        <v>366072</v>
      </c>
      <c r="O77" s="82"/>
    </row>
    <row r="78" spans="13:15" x14ac:dyDescent="0.3">
      <c r="M78" s="85"/>
      <c r="N78" s="44">
        <v>371690</v>
      </c>
      <c r="O78" s="82"/>
    </row>
    <row r="79" spans="13:15" x14ac:dyDescent="0.3">
      <c r="M79" s="85"/>
      <c r="N79" s="44">
        <v>372302</v>
      </c>
      <c r="O79" s="82"/>
    </row>
    <row r="80" spans="13:15" x14ac:dyDescent="0.3">
      <c r="M80" s="85"/>
      <c r="N80" s="44">
        <v>375326</v>
      </c>
      <c r="O80" s="82"/>
    </row>
    <row r="81" spans="13:15" x14ac:dyDescent="0.3">
      <c r="M81" s="85"/>
      <c r="N81" s="44">
        <v>377902</v>
      </c>
      <c r="O81" s="82"/>
    </row>
    <row r="82" spans="13:15" x14ac:dyDescent="0.3">
      <c r="M82" s="85"/>
      <c r="N82" s="44">
        <v>377933</v>
      </c>
      <c r="O82" s="82"/>
    </row>
    <row r="83" spans="13:15" ht="15" thickBot="1" x14ac:dyDescent="0.35">
      <c r="M83" s="86"/>
      <c r="N83" s="49">
        <v>378925</v>
      </c>
      <c r="O83" s="83"/>
    </row>
    <row r="84" spans="13:15" x14ac:dyDescent="0.3">
      <c r="M84" s="84">
        <v>6</v>
      </c>
      <c r="N84" s="48">
        <v>342306</v>
      </c>
      <c r="O84" s="81">
        <f>M84/$M$320</f>
        <v>0.31578947368421051</v>
      </c>
    </row>
    <row r="85" spans="13:15" x14ac:dyDescent="0.3">
      <c r="M85" s="85"/>
      <c r="N85" s="44">
        <v>344348</v>
      </c>
      <c r="O85" s="82"/>
    </row>
    <row r="86" spans="13:15" x14ac:dyDescent="0.3">
      <c r="M86" s="85"/>
      <c r="N86" s="44">
        <v>350000</v>
      </c>
      <c r="O86" s="82"/>
    </row>
    <row r="87" spans="13:15" x14ac:dyDescent="0.3">
      <c r="M87" s="85"/>
      <c r="N87" s="44">
        <v>350095</v>
      </c>
      <c r="O87" s="82"/>
    </row>
    <row r="88" spans="13:15" x14ac:dyDescent="0.3">
      <c r="M88" s="85"/>
      <c r="N88" s="44">
        <v>350103</v>
      </c>
      <c r="O88" s="82"/>
    </row>
    <row r="89" spans="13:15" x14ac:dyDescent="0.3">
      <c r="M89" s="85"/>
      <c r="N89" s="44">
        <v>350527</v>
      </c>
      <c r="O89" s="82"/>
    </row>
    <row r="90" spans="13:15" x14ac:dyDescent="0.3">
      <c r="M90" s="85"/>
      <c r="N90" s="44">
        <v>357294</v>
      </c>
      <c r="O90" s="82"/>
    </row>
    <row r="91" spans="13:15" x14ac:dyDescent="0.3">
      <c r="M91" s="85"/>
      <c r="N91" s="44">
        <v>362649</v>
      </c>
      <c r="O91" s="82"/>
    </row>
    <row r="92" spans="13:15" x14ac:dyDescent="0.3">
      <c r="M92" s="85"/>
      <c r="N92" s="44">
        <v>372070</v>
      </c>
      <c r="O92" s="82"/>
    </row>
    <row r="93" spans="13:15" x14ac:dyDescent="0.3">
      <c r="M93" s="85"/>
      <c r="N93" s="44">
        <v>372317</v>
      </c>
      <c r="O93" s="82"/>
    </row>
    <row r="94" spans="13:15" x14ac:dyDescent="0.3">
      <c r="M94" s="85"/>
      <c r="N94" s="44">
        <v>372739</v>
      </c>
      <c r="O94" s="82"/>
    </row>
    <row r="95" spans="13:15" x14ac:dyDescent="0.3">
      <c r="M95" s="85"/>
      <c r="N95" s="44">
        <v>374535</v>
      </c>
      <c r="O95" s="82"/>
    </row>
    <row r="96" spans="13:15" ht="15" thickBot="1" x14ac:dyDescent="0.35">
      <c r="M96" s="86"/>
      <c r="N96" s="49">
        <v>380919</v>
      </c>
      <c r="O96" s="83"/>
    </row>
    <row r="97" spans="13:15" x14ac:dyDescent="0.3">
      <c r="M97" s="84">
        <v>7</v>
      </c>
      <c r="N97" s="48">
        <v>345882</v>
      </c>
      <c r="O97" s="81">
        <f>M97/$M$320</f>
        <v>0.36842105263157893</v>
      </c>
    </row>
    <row r="98" spans="13:15" x14ac:dyDescent="0.3">
      <c r="M98" s="85"/>
      <c r="N98" s="44">
        <v>345998</v>
      </c>
      <c r="O98" s="82"/>
    </row>
    <row r="99" spans="13:15" x14ac:dyDescent="0.3">
      <c r="M99" s="85"/>
      <c r="N99" s="44">
        <v>349566</v>
      </c>
      <c r="O99" s="82"/>
    </row>
    <row r="100" spans="13:15" x14ac:dyDescent="0.3">
      <c r="M100" s="85"/>
      <c r="N100" s="44">
        <v>349998</v>
      </c>
      <c r="O100" s="82"/>
    </row>
    <row r="101" spans="13:15" x14ac:dyDescent="0.3">
      <c r="M101" s="85"/>
      <c r="N101" s="44">
        <v>350002</v>
      </c>
      <c r="O101" s="82"/>
    </row>
    <row r="102" spans="13:15" x14ac:dyDescent="0.3">
      <c r="M102" s="85"/>
      <c r="N102" s="44">
        <v>350099</v>
      </c>
      <c r="O102" s="82"/>
    </row>
    <row r="103" spans="13:15" x14ac:dyDescent="0.3">
      <c r="M103" s="85"/>
      <c r="N103" s="44">
        <v>357126</v>
      </c>
      <c r="O103" s="82"/>
    </row>
    <row r="104" spans="13:15" x14ac:dyDescent="0.3">
      <c r="M104" s="85"/>
      <c r="N104" s="44">
        <v>360660</v>
      </c>
      <c r="O104" s="82"/>
    </row>
    <row r="105" spans="13:15" x14ac:dyDescent="0.3">
      <c r="M105" s="85"/>
      <c r="N105" s="44">
        <v>366133</v>
      </c>
      <c r="O105" s="82"/>
    </row>
    <row r="106" spans="13:15" x14ac:dyDescent="0.3">
      <c r="M106" s="85"/>
      <c r="N106" s="44">
        <v>371106</v>
      </c>
      <c r="O106" s="82"/>
    </row>
    <row r="107" spans="13:15" x14ac:dyDescent="0.3">
      <c r="M107" s="85"/>
      <c r="N107" s="44">
        <v>372297</v>
      </c>
      <c r="O107" s="82"/>
    </row>
    <row r="108" spans="13:15" x14ac:dyDescent="0.3">
      <c r="M108" s="85"/>
      <c r="N108" s="44">
        <v>372300</v>
      </c>
      <c r="O108" s="82"/>
    </row>
    <row r="109" spans="13:15" x14ac:dyDescent="0.3">
      <c r="M109" s="85"/>
      <c r="N109" s="44">
        <v>374172</v>
      </c>
      <c r="O109" s="82"/>
    </row>
    <row r="110" spans="13:15" x14ac:dyDescent="0.3">
      <c r="M110" s="85"/>
      <c r="N110" s="44">
        <v>377934</v>
      </c>
      <c r="O110" s="82"/>
    </row>
    <row r="111" spans="13:15" x14ac:dyDescent="0.3">
      <c r="M111" s="85"/>
      <c r="N111" s="44">
        <v>377976</v>
      </c>
      <c r="O111" s="82"/>
    </row>
    <row r="112" spans="13:15" ht="15" thickBot="1" x14ac:dyDescent="0.35">
      <c r="M112" s="86"/>
      <c r="N112" s="49">
        <v>379994</v>
      </c>
      <c r="O112" s="83"/>
    </row>
    <row r="113" spans="13:15" x14ac:dyDescent="0.3">
      <c r="M113" s="84">
        <v>8</v>
      </c>
      <c r="N113" s="48">
        <v>342738</v>
      </c>
      <c r="O113" s="81">
        <f>M113/$M$320</f>
        <v>0.42105263157894735</v>
      </c>
    </row>
    <row r="114" spans="13:15" x14ac:dyDescent="0.3">
      <c r="M114" s="85"/>
      <c r="N114" s="44">
        <v>350104</v>
      </c>
      <c r="O114" s="82"/>
    </row>
    <row r="115" spans="13:15" x14ac:dyDescent="0.3">
      <c r="M115" s="85"/>
      <c r="N115" s="44">
        <v>350114</v>
      </c>
      <c r="O115" s="82"/>
    </row>
    <row r="116" spans="13:15" x14ac:dyDescent="0.3">
      <c r="M116" s="85"/>
      <c r="N116" s="44">
        <v>352506</v>
      </c>
      <c r="O116" s="82"/>
    </row>
    <row r="117" spans="13:15" x14ac:dyDescent="0.3">
      <c r="M117" s="85"/>
      <c r="N117" s="44">
        <v>358166</v>
      </c>
      <c r="O117" s="82"/>
    </row>
    <row r="118" spans="13:15" x14ac:dyDescent="0.3">
      <c r="M118" s="85"/>
      <c r="N118" s="44">
        <v>358538</v>
      </c>
      <c r="O118" s="82"/>
    </row>
    <row r="119" spans="13:15" x14ac:dyDescent="0.3">
      <c r="M119" s="85"/>
      <c r="N119" s="44">
        <v>359233</v>
      </c>
      <c r="O119" s="82"/>
    </row>
    <row r="120" spans="13:15" x14ac:dyDescent="0.3">
      <c r="M120" s="85"/>
      <c r="N120" s="44">
        <v>360594</v>
      </c>
      <c r="O120" s="82"/>
    </row>
    <row r="121" spans="13:15" x14ac:dyDescent="0.3">
      <c r="M121" s="85"/>
      <c r="N121" s="44">
        <v>360650</v>
      </c>
      <c r="O121" s="82"/>
    </row>
    <row r="122" spans="13:15" x14ac:dyDescent="0.3">
      <c r="M122" s="85"/>
      <c r="N122" s="44">
        <v>360655</v>
      </c>
      <c r="O122" s="82"/>
    </row>
    <row r="123" spans="13:15" x14ac:dyDescent="0.3">
      <c r="M123" s="85"/>
      <c r="N123" s="44">
        <v>362208</v>
      </c>
      <c r="O123" s="82"/>
    </row>
    <row r="124" spans="13:15" x14ac:dyDescent="0.3">
      <c r="M124" s="85"/>
      <c r="N124" s="44">
        <v>362654</v>
      </c>
      <c r="O124" s="82"/>
    </row>
    <row r="125" spans="13:15" x14ac:dyDescent="0.3">
      <c r="M125" s="85"/>
      <c r="N125" s="44">
        <v>363664</v>
      </c>
      <c r="O125" s="82"/>
    </row>
    <row r="126" spans="13:15" x14ac:dyDescent="0.3">
      <c r="M126" s="85"/>
      <c r="N126" s="44">
        <v>372335</v>
      </c>
      <c r="O126" s="82"/>
    </row>
    <row r="127" spans="13:15" x14ac:dyDescent="0.3">
      <c r="M127" s="85"/>
      <c r="N127" s="44">
        <v>374171</v>
      </c>
      <c r="O127" s="82"/>
    </row>
    <row r="128" spans="13:15" ht="15" thickBot="1" x14ac:dyDescent="0.35">
      <c r="M128" s="86"/>
      <c r="N128" s="49">
        <v>376220</v>
      </c>
      <c r="O128" s="83"/>
    </row>
    <row r="129" spans="13:15" x14ac:dyDescent="0.3">
      <c r="M129" s="84">
        <v>9</v>
      </c>
      <c r="N129" s="48">
        <v>342723</v>
      </c>
      <c r="O129" s="81">
        <f>M129/$M$320</f>
        <v>0.47368421052631576</v>
      </c>
    </row>
    <row r="130" spans="13:15" x14ac:dyDescent="0.3">
      <c r="M130" s="85"/>
      <c r="N130" s="44">
        <v>344852</v>
      </c>
      <c r="O130" s="82"/>
    </row>
    <row r="131" spans="13:15" x14ac:dyDescent="0.3">
      <c r="M131" s="85"/>
      <c r="N131" s="6">
        <v>345922</v>
      </c>
      <c r="O131" s="82"/>
    </row>
    <row r="132" spans="13:15" x14ac:dyDescent="0.3">
      <c r="M132" s="85"/>
      <c r="N132" s="44">
        <v>345934</v>
      </c>
      <c r="O132" s="82"/>
    </row>
    <row r="133" spans="13:15" x14ac:dyDescent="0.3">
      <c r="M133" s="85"/>
      <c r="N133" s="44">
        <v>348559</v>
      </c>
      <c r="O133" s="82"/>
    </row>
    <row r="134" spans="13:15" x14ac:dyDescent="0.3">
      <c r="M134" s="85"/>
      <c r="N134" s="44">
        <v>349565</v>
      </c>
      <c r="O134" s="82"/>
    </row>
    <row r="135" spans="13:15" x14ac:dyDescent="0.3">
      <c r="M135" s="85"/>
      <c r="N135" s="44">
        <v>350108</v>
      </c>
      <c r="O135" s="82"/>
    </row>
    <row r="136" spans="13:15" x14ac:dyDescent="0.3">
      <c r="M136" s="85"/>
      <c r="N136" s="44">
        <v>350115</v>
      </c>
      <c r="O136" s="82"/>
    </row>
    <row r="137" spans="13:15" x14ac:dyDescent="0.3">
      <c r="M137" s="85"/>
      <c r="N137" s="44">
        <v>350117</v>
      </c>
      <c r="O137" s="82"/>
    </row>
    <row r="138" spans="13:15" x14ac:dyDescent="0.3">
      <c r="M138" s="85"/>
      <c r="N138" s="50">
        <v>351909</v>
      </c>
      <c r="O138" s="82"/>
    </row>
    <row r="139" spans="13:15" x14ac:dyDescent="0.3">
      <c r="M139" s="85"/>
      <c r="N139" s="44">
        <v>351984</v>
      </c>
      <c r="O139" s="82"/>
    </row>
    <row r="140" spans="13:15" x14ac:dyDescent="0.3">
      <c r="M140" s="85"/>
      <c r="N140" s="44">
        <v>356698</v>
      </c>
      <c r="O140" s="82"/>
    </row>
    <row r="141" spans="13:15" x14ac:dyDescent="0.3">
      <c r="M141" s="85"/>
      <c r="N141" s="44">
        <v>358454</v>
      </c>
      <c r="O141" s="82"/>
    </row>
    <row r="142" spans="13:15" x14ac:dyDescent="0.3">
      <c r="M142" s="85"/>
      <c r="N142" s="44">
        <v>361210</v>
      </c>
      <c r="O142" s="82"/>
    </row>
    <row r="143" spans="13:15" x14ac:dyDescent="0.3">
      <c r="M143" s="85"/>
      <c r="N143" s="44">
        <v>361248</v>
      </c>
      <c r="O143" s="82"/>
    </row>
    <row r="144" spans="13:15" x14ac:dyDescent="0.3">
      <c r="M144" s="85"/>
      <c r="N144" s="44">
        <v>362053</v>
      </c>
      <c r="O144" s="82"/>
    </row>
    <row r="145" spans="13:15" ht="15" thickBot="1" x14ac:dyDescent="0.35">
      <c r="M145" s="86"/>
      <c r="N145" s="49">
        <v>378707</v>
      </c>
      <c r="O145" s="83"/>
    </row>
    <row r="146" spans="13:15" x14ac:dyDescent="0.3">
      <c r="M146" s="84">
        <v>10</v>
      </c>
      <c r="N146" s="48">
        <v>349578</v>
      </c>
      <c r="O146" s="81">
        <f>M146/$M$320</f>
        <v>0.52631578947368418</v>
      </c>
    </row>
    <row r="147" spans="13:15" x14ac:dyDescent="0.3">
      <c r="M147" s="85"/>
      <c r="N147" s="44">
        <v>350097</v>
      </c>
      <c r="O147" s="82"/>
    </row>
    <row r="148" spans="13:15" x14ac:dyDescent="0.3">
      <c r="M148" s="85"/>
      <c r="N148" s="44">
        <v>352423</v>
      </c>
      <c r="O148" s="82"/>
    </row>
    <row r="149" spans="13:15" x14ac:dyDescent="0.3">
      <c r="M149" s="85"/>
      <c r="N149" s="44">
        <v>356496</v>
      </c>
      <c r="O149" s="82"/>
    </row>
    <row r="150" spans="13:15" x14ac:dyDescent="0.3">
      <c r="M150" s="85"/>
      <c r="N150" s="44">
        <v>357347</v>
      </c>
      <c r="O150" s="82"/>
    </row>
    <row r="151" spans="13:15" x14ac:dyDescent="0.3">
      <c r="M151" s="85"/>
      <c r="N151" s="44">
        <v>359803</v>
      </c>
      <c r="O151" s="82"/>
    </row>
    <row r="152" spans="13:15" x14ac:dyDescent="0.3">
      <c r="M152" s="85"/>
      <c r="N152" s="44">
        <v>360653</v>
      </c>
      <c r="O152" s="82"/>
    </row>
    <row r="153" spans="13:15" x14ac:dyDescent="0.3">
      <c r="M153" s="85"/>
      <c r="N153" s="44">
        <v>361325</v>
      </c>
      <c r="O153" s="82"/>
    </row>
    <row r="154" spans="13:15" x14ac:dyDescent="0.3">
      <c r="M154" s="85"/>
      <c r="N154" s="44">
        <v>362799</v>
      </c>
      <c r="O154" s="82"/>
    </row>
    <row r="155" spans="13:15" x14ac:dyDescent="0.3">
      <c r="M155" s="85"/>
      <c r="N155" s="44">
        <v>372059</v>
      </c>
      <c r="O155" s="82"/>
    </row>
    <row r="156" spans="13:15" x14ac:dyDescent="0.3">
      <c r="M156" s="85"/>
      <c r="N156" s="44">
        <v>372458</v>
      </c>
      <c r="O156" s="82"/>
    </row>
    <row r="157" spans="13:15" x14ac:dyDescent="0.3">
      <c r="M157" s="85"/>
      <c r="N157" s="44">
        <v>376268</v>
      </c>
      <c r="O157" s="82"/>
    </row>
    <row r="158" spans="13:15" x14ac:dyDescent="0.3">
      <c r="M158" s="85"/>
      <c r="N158" s="44">
        <v>379989</v>
      </c>
      <c r="O158" s="82"/>
    </row>
    <row r="159" spans="13:15" ht="15" thickBot="1" x14ac:dyDescent="0.35">
      <c r="M159" s="86"/>
      <c r="N159" s="49">
        <v>380935</v>
      </c>
      <c r="O159" s="83"/>
    </row>
    <row r="160" spans="13:15" x14ac:dyDescent="0.3">
      <c r="M160" s="84">
        <v>11</v>
      </c>
      <c r="N160" s="48">
        <v>346243</v>
      </c>
      <c r="O160" s="81">
        <f>M160/$M$320</f>
        <v>0.57894736842105265</v>
      </c>
    </row>
    <row r="161" spans="13:15" x14ac:dyDescent="0.3">
      <c r="M161" s="85"/>
      <c r="N161" s="44">
        <v>350506</v>
      </c>
      <c r="O161" s="82"/>
    </row>
    <row r="162" spans="13:15" x14ac:dyDescent="0.3">
      <c r="M162" s="85"/>
      <c r="N162" s="44">
        <v>358542</v>
      </c>
      <c r="O162" s="82"/>
    </row>
    <row r="163" spans="13:15" x14ac:dyDescent="0.3">
      <c r="M163" s="85"/>
      <c r="N163" s="44">
        <v>359802</v>
      </c>
      <c r="O163" s="82"/>
    </row>
    <row r="164" spans="13:15" x14ac:dyDescent="0.3">
      <c r="M164" s="85"/>
      <c r="N164" s="44">
        <v>360640</v>
      </c>
      <c r="O164" s="82"/>
    </row>
    <row r="165" spans="13:15" x14ac:dyDescent="0.3">
      <c r="M165" s="85"/>
      <c r="N165" s="44">
        <v>360649</v>
      </c>
      <c r="O165" s="82"/>
    </row>
    <row r="166" spans="13:15" x14ac:dyDescent="0.3">
      <c r="M166" s="85"/>
      <c r="N166" s="44">
        <v>360652</v>
      </c>
      <c r="O166" s="82"/>
    </row>
    <row r="167" spans="13:15" x14ac:dyDescent="0.3">
      <c r="M167" s="85"/>
      <c r="N167" s="44">
        <v>361456</v>
      </c>
      <c r="O167" s="82"/>
    </row>
    <row r="168" spans="13:15" x14ac:dyDescent="0.3">
      <c r="M168" s="85"/>
      <c r="N168" s="44">
        <v>366233</v>
      </c>
      <c r="O168" s="82"/>
    </row>
    <row r="169" spans="13:15" x14ac:dyDescent="0.3">
      <c r="M169" s="85"/>
      <c r="N169" s="44">
        <v>372325</v>
      </c>
      <c r="O169" s="82"/>
    </row>
    <row r="170" spans="13:15" x14ac:dyDescent="0.3">
      <c r="M170" s="85"/>
      <c r="N170" s="44">
        <v>373298</v>
      </c>
      <c r="O170" s="82"/>
    </row>
    <row r="171" spans="13:15" x14ac:dyDescent="0.3">
      <c r="M171" s="85"/>
      <c r="N171" s="44">
        <v>376266</v>
      </c>
      <c r="O171" s="82"/>
    </row>
    <row r="172" spans="13:15" x14ac:dyDescent="0.3">
      <c r="M172" s="85"/>
      <c r="N172" s="44">
        <v>376302</v>
      </c>
      <c r="O172" s="82"/>
    </row>
    <row r="173" spans="13:15" x14ac:dyDescent="0.3">
      <c r="M173" s="85"/>
      <c r="N173" s="44">
        <v>379639</v>
      </c>
      <c r="O173" s="82"/>
    </row>
    <row r="174" spans="13:15" x14ac:dyDescent="0.3">
      <c r="M174" s="85"/>
      <c r="N174" s="44">
        <v>380000</v>
      </c>
      <c r="O174" s="82"/>
    </row>
    <row r="175" spans="13:15" x14ac:dyDescent="0.3">
      <c r="M175" s="85"/>
      <c r="N175" s="44">
        <v>382225</v>
      </c>
      <c r="O175" s="82"/>
    </row>
    <row r="176" spans="13:15" ht="15" thickBot="1" x14ac:dyDescent="0.35">
      <c r="M176" s="86"/>
      <c r="N176" s="49">
        <v>382325</v>
      </c>
      <c r="O176" s="83"/>
    </row>
    <row r="177" spans="13:15" x14ac:dyDescent="0.3">
      <c r="M177" s="84">
        <v>12</v>
      </c>
      <c r="N177" s="48">
        <v>342735</v>
      </c>
      <c r="O177" s="81">
        <f>M177/$M$320</f>
        <v>0.63157894736842102</v>
      </c>
    </row>
    <row r="178" spans="13:15" x14ac:dyDescent="0.3">
      <c r="M178" s="85"/>
      <c r="N178" s="44">
        <v>345915</v>
      </c>
      <c r="O178" s="82"/>
    </row>
    <row r="179" spans="13:15" x14ac:dyDescent="0.3">
      <c r="M179" s="85"/>
      <c r="N179" s="44">
        <v>345997</v>
      </c>
      <c r="O179" s="82"/>
    </row>
    <row r="180" spans="13:15" x14ac:dyDescent="0.3">
      <c r="M180" s="85"/>
      <c r="N180" s="44">
        <v>346108</v>
      </c>
      <c r="O180" s="82"/>
    </row>
    <row r="181" spans="13:15" x14ac:dyDescent="0.3">
      <c r="M181" s="85"/>
      <c r="N181" s="44">
        <v>350501</v>
      </c>
      <c r="O181" s="82"/>
    </row>
    <row r="182" spans="13:15" x14ac:dyDescent="0.3">
      <c r="M182" s="85"/>
      <c r="N182" s="44">
        <v>359804</v>
      </c>
      <c r="O182" s="82"/>
    </row>
    <row r="183" spans="13:15" x14ac:dyDescent="0.3">
      <c r="M183" s="85"/>
      <c r="N183" s="44">
        <v>359806</v>
      </c>
      <c r="O183" s="82"/>
    </row>
    <row r="184" spans="13:15" x14ac:dyDescent="0.3">
      <c r="M184" s="85"/>
      <c r="N184" s="44">
        <v>361225</v>
      </c>
      <c r="O184" s="82"/>
    </row>
    <row r="185" spans="13:15" x14ac:dyDescent="0.3">
      <c r="M185" s="85"/>
      <c r="N185" s="44">
        <v>362698</v>
      </c>
      <c r="O185" s="82"/>
    </row>
    <row r="186" spans="13:15" x14ac:dyDescent="0.3">
      <c r="M186" s="85"/>
      <c r="N186" s="44">
        <v>362974</v>
      </c>
      <c r="O186" s="82"/>
    </row>
    <row r="187" spans="13:15" x14ac:dyDescent="0.3">
      <c r="M187" s="85"/>
      <c r="N187" s="44">
        <v>362976</v>
      </c>
      <c r="O187" s="82"/>
    </row>
    <row r="188" spans="13:15" x14ac:dyDescent="0.3">
      <c r="M188" s="85"/>
      <c r="N188" s="44">
        <v>363002</v>
      </c>
      <c r="O188" s="82"/>
    </row>
    <row r="189" spans="13:15" x14ac:dyDescent="0.3">
      <c r="M189" s="85"/>
      <c r="N189" s="44">
        <v>363004</v>
      </c>
      <c r="O189" s="82"/>
    </row>
    <row r="190" spans="13:15" x14ac:dyDescent="0.3">
      <c r="M190" s="85"/>
      <c r="N190" s="44">
        <v>365575</v>
      </c>
      <c r="O190" s="82"/>
    </row>
    <row r="191" spans="13:15" x14ac:dyDescent="0.3">
      <c r="M191" s="85"/>
      <c r="N191" s="44">
        <v>367902</v>
      </c>
      <c r="O191" s="82"/>
    </row>
    <row r="192" spans="13:15" x14ac:dyDescent="0.3">
      <c r="M192" s="85"/>
      <c r="N192" s="44">
        <v>371699</v>
      </c>
      <c r="O192" s="82"/>
    </row>
    <row r="193" spans="13:15" x14ac:dyDescent="0.3">
      <c r="M193" s="85"/>
      <c r="N193" s="44">
        <v>376280</v>
      </c>
      <c r="O193" s="82"/>
    </row>
    <row r="194" spans="13:15" ht="15" thickBot="1" x14ac:dyDescent="0.35">
      <c r="M194" s="86"/>
      <c r="N194" s="49">
        <v>376734</v>
      </c>
      <c r="O194" s="83"/>
    </row>
    <row r="195" spans="13:15" x14ac:dyDescent="0.3">
      <c r="M195" s="84">
        <v>13</v>
      </c>
      <c r="N195" s="48">
        <v>343000</v>
      </c>
      <c r="O195" s="81">
        <f>M195/$M$320</f>
        <v>0.68421052631578949</v>
      </c>
    </row>
    <row r="196" spans="13:15" x14ac:dyDescent="0.3">
      <c r="M196" s="85"/>
      <c r="N196" s="44">
        <v>352511</v>
      </c>
      <c r="O196" s="82"/>
    </row>
    <row r="197" spans="13:15" x14ac:dyDescent="0.3">
      <c r="M197" s="85"/>
      <c r="N197" s="44">
        <v>360654</v>
      </c>
      <c r="O197" s="82"/>
    </row>
    <row r="198" spans="13:15" x14ac:dyDescent="0.3">
      <c r="M198" s="85"/>
      <c r="N198" s="44">
        <v>361314</v>
      </c>
      <c r="O198" s="82"/>
    </row>
    <row r="199" spans="13:15" x14ac:dyDescent="0.3">
      <c r="M199" s="85"/>
      <c r="N199" s="44">
        <v>361937</v>
      </c>
      <c r="O199" s="82"/>
    </row>
    <row r="200" spans="13:15" x14ac:dyDescent="0.3">
      <c r="M200" s="85"/>
      <c r="N200" s="44">
        <v>372049</v>
      </c>
      <c r="O200" s="82"/>
    </row>
    <row r="201" spans="13:15" x14ac:dyDescent="0.3">
      <c r="M201" s="85"/>
      <c r="N201" s="44">
        <v>377042</v>
      </c>
      <c r="O201" s="82"/>
    </row>
    <row r="202" spans="13:15" x14ac:dyDescent="0.3">
      <c r="M202" s="85"/>
      <c r="N202" s="44">
        <v>379562</v>
      </c>
      <c r="O202" s="82"/>
    </row>
    <row r="203" spans="13:15" x14ac:dyDescent="0.3">
      <c r="M203" s="85"/>
      <c r="N203" s="44">
        <v>379858</v>
      </c>
      <c r="O203" s="82"/>
    </row>
    <row r="204" spans="13:15" x14ac:dyDescent="0.3">
      <c r="M204" s="85"/>
      <c r="N204" s="44">
        <v>380966</v>
      </c>
      <c r="O204" s="82"/>
    </row>
    <row r="205" spans="13:15" x14ac:dyDescent="0.3">
      <c r="M205" s="85"/>
      <c r="N205" s="44">
        <v>381003</v>
      </c>
      <c r="O205" s="82"/>
    </row>
    <row r="206" spans="13:15" ht="15" thickBot="1" x14ac:dyDescent="0.35">
      <c r="M206" s="86"/>
      <c r="N206" s="49">
        <v>382206</v>
      </c>
      <c r="O206" s="83"/>
    </row>
    <row r="207" spans="13:15" x14ac:dyDescent="0.3">
      <c r="M207" s="84">
        <v>14</v>
      </c>
      <c r="N207" s="48">
        <v>344292</v>
      </c>
      <c r="O207" s="81">
        <f>M207/$M$320</f>
        <v>0.73684210526315785</v>
      </c>
    </row>
    <row r="208" spans="13:15" x14ac:dyDescent="0.3">
      <c r="M208" s="85"/>
      <c r="N208" s="44">
        <v>346857</v>
      </c>
      <c r="O208" s="82"/>
    </row>
    <row r="209" spans="13:15" x14ac:dyDescent="0.3">
      <c r="M209" s="85"/>
      <c r="N209" s="44">
        <v>349568</v>
      </c>
      <c r="O209" s="82"/>
    </row>
    <row r="210" spans="13:15" x14ac:dyDescent="0.3">
      <c r="M210" s="85"/>
      <c r="N210" s="44">
        <v>349589</v>
      </c>
      <c r="O210" s="82"/>
    </row>
    <row r="211" spans="13:15" x14ac:dyDescent="0.3">
      <c r="M211" s="85"/>
      <c r="N211" s="44">
        <v>350498</v>
      </c>
      <c r="O211" s="82"/>
    </row>
    <row r="212" spans="13:15" x14ac:dyDescent="0.3">
      <c r="M212" s="85"/>
      <c r="N212" s="44">
        <v>355316</v>
      </c>
      <c r="O212" s="82"/>
    </row>
    <row r="213" spans="13:15" x14ac:dyDescent="0.3">
      <c r="M213" s="85"/>
      <c r="N213" s="44">
        <v>362582</v>
      </c>
      <c r="O213" s="82"/>
    </row>
    <row r="214" spans="13:15" x14ac:dyDescent="0.3">
      <c r="M214" s="85"/>
      <c r="N214" s="44">
        <v>363001</v>
      </c>
      <c r="O214" s="82"/>
    </row>
    <row r="215" spans="13:15" x14ac:dyDescent="0.3">
      <c r="M215" s="85"/>
      <c r="N215" s="44">
        <v>364540</v>
      </c>
      <c r="O215" s="82"/>
    </row>
    <row r="216" spans="13:15" x14ac:dyDescent="0.3">
      <c r="M216" s="85"/>
      <c r="N216" s="44">
        <v>365567</v>
      </c>
      <c r="O216" s="82"/>
    </row>
    <row r="217" spans="13:15" x14ac:dyDescent="0.3">
      <c r="M217" s="85"/>
      <c r="N217" s="44">
        <v>366144</v>
      </c>
      <c r="O217" s="82"/>
    </row>
    <row r="218" spans="13:15" x14ac:dyDescent="0.3">
      <c r="M218" s="85"/>
      <c r="N218" s="44">
        <v>372323</v>
      </c>
      <c r="O218" s="82"/>
    </row>
    <row r="219" spans="13:15" x14ac:dyDescent="0.3">
      <c r="M219" s="85"/>
      <c r="N219" s="44">
        <v>376218</v>
      </c>
      <c r="O219" s="82"/>
    </row>
    <row r="220" spans="13:15" x14ac:dyDescent="0.3">
      <c r="M220" s="85"/>
      <c r="N220" s="44">
        <v>376255</v>
      </c>
      <c r="O220" s="82"/>
    </row>
    <row r="221" spans="13:15" x14ac:dyDescent="0.3">
      <c r="M221" s="85"/>
      <c r="N221" s="44">
        <v>376788</v>
      </c>
      <c r="O221" s="82"/>
    </row>
    <row r="222" spans="13:15" x14ac:dyDescent="0.3">
      <c r="M222" s="85"/>
      <c r="N222" s="44">
        <v>376999</v>
      </c>
      <c r="O222" s="82"/>
    </row>
    <row r="223" spans="13:15" x14ac:dyDescent="0.3">
      <c r="M223" s="85"/>
      <c r="N223" s="44">
        <v>379687</v>
      </c>
      <c r="O223" s="82"/>
    </row>
    <row r="224" spans="13:15" x14ac:dyDescent="0.3">
      <c r="M224" s="85"/>
      <c r="N224" s="44">
        <v>379863</v>
      </c>
      <c r="O224" s="82"/>
    </row>
    <row r="225" spans="13:15" x14ac:dyDescent="0.3">
      <c r="M225" s="85"/>
      <c r="N225" s="44">
        <v>379928</v>
      </c>
      <c r="O225" s="82"/>
    </row>
    <row r="226" spans="13:15" ht="15" thickBot="1" x14ac:dyDescent="0.35">
      <c r="M226" s="86"/>
      <c r="N226" s="49">
        <v>380992</v>
      </c>
      <c r="O226" s="83"/>
    </row>
    <row r="227" spans="13:15" x14ac:dyDescent="0.3">
      <c r="M227" s="84">
        <v>15</v>
      </c>
      <c r="N227" s="48">
        <v>346242</v>
      </c>
      <c r="O227" s="81">
        <f>M227/$M$320</f>
        <v>0.78947368421052633</v>
      </c>
    </row>
    <row r="228" spans="13:15" x14ac:dyDescent="0.3">
      <c r="M228" s="85"/>
      <c r="N228" s="44">
        <v>350116</v>
      </c>
      <c r="O228" s="82"/>
    </row>
    <row r="229" spans="13:15" x14ac:dyDescent="0.3">
      <c r="M229" s="85"/>
      <c r="N229" s="44">
        <v>354558</v>
      </c>
      <c r="O229" s="82"/>
    </row>
    <row r="230" spans="13:15" x14ac:dyDescent="0.3">
      <c r="M230" s="85"/>
      <c r="N230" s="50">
        <v>356426</v>
      </c>
      <c r="O230" s="82"/>
    </row>
    <row r="231" spans="13:15" x14ac:dyDescent="0.3">
      <c r="M231" s="85"/>
      <c r="N231" s="44">
        <v>359234</v>
      </c>
      <c r="O231" s="82"/>
    </row>
    <row r="232" spans="13:15" x14ac:dyDescent="0.3">
      <c r="M232" s="85"/>
      <c r="N232" s="44">
        <v>359479</v>
      </c>
      <c r="O232" s="82"/>
    </row>
    <row r="233" spans="13:15" x14ac:dyDescent="0.3">
      <c r="M233" s="85"/>
      <c r="N233" s="44">
        <v>361369</v>
      </c>
      <c r="O233" s="82"/>
    </row>
    <row r="234" spans="13:15" x14ac:dyDescent="0.3">
      <c r="M234" s="85"/>
      <c r="N234" s="44">
        <v>362701</v>
      </c>
      <c r="O234" s="82"/>
    </row>
    <row r="235" spans="13:15" x14ac:dyDescent="0.3">
      <c r="M235" s="85"/>
      <c r="N235" s="44">
        <v>362977</v>
      </c>
      <c r="O235" s="82"/>
    </row>
    <row r="236" spans="13:15" x14ac:dyDescent="0.3">
      <c r="M236" s="85"/>
      <c r="N236" s="44">
        <v>372315</v>
      </c>
      <c r="O236" s="82"/>
    </row>
    <row r="237" spans="13:15" x14ac:dyDescent="0.3">
      <c r="M237" s="85"/>
      <c r="N237" s="44">
        <v>372326</v>
      </c>
      <c r="O237" s="82"/>
    </row>
    <row r="238" spans="13:15" x14ac:dyDescent="0.3">
      <c r="M238" s="85"/>
      <c r="N238" s="44">
        <v>372617</v>
      </c>
      <c r="O238" s="82"/>
    </row>
    <row r="239" spans="13:15" x14ac:dyDescent="0.3">
      <c r="M239" s="85"/>
      <c r="N239" s="44">
        <v>372620</v>
      </c>
      <c r="O239" s="82"/>
    </row>
    <row r="240" spans="13:15" x14ac:dyDescent="0.3">
      <c r="M240" s="85"/>
      <c r="N240" s="44">
        <v>372622</v>
      </c>
      <c r="O240" s="82"/>
    </row>
    <row r="241" spans="13:15" x14ac:dyDescent="0.3">
      <c r="M241" s="85"/>
      <c r="N241" s="44">
        <v>375307</v>
      </c>
      <c r="O241" s="82"/>
    </row>
    <row r="242" spans="13:15" x14ac:dyDescent="0.3">
      <c r="M242" s="85"/>
      <c r="N242" s="44">
        <v>377076</v>
      </c>
      <c r="O242" s="82"/>
    </row>
    <row r="243" spans="13:15" ht="15" thickBot="1" x14ac:dyDescent="0.35">
      <c r="M243" s="86"/>
      <c r="N243" s="49">
        <v>380828</v>
      </c>
      <c r="O243" s="83"/>
    </row>
    <row r="244" spans="13:15" x14ac:dyDescent="0.3">
      <c r="M244" s="84">
        <v>16</v>
      </c>
      <c r="N244" s="48">
        <v>342758</v>
      </c>
      <c r="O244" s="81">
        <f>M244/$M$320</f>
        <v>0.84210526315789469</v>
      </c>
    </row>
    <row r="245" spans="13:15" x14ac:dyDescent="0.3">
      <c r="M245" s="85"/>
      <c r="N245" s="44">
        <v>342991</v>
      </c>
      <c r="O245" s="82"/>
    </row>
    <row r="246" spans="13:15" x14ac:dyDescent="0.3">
      <c r="M246" s="85"/>
      <c r="N246" s="44">
        <v>349997</v>
      </c>
      <c r="O246" s="82"/>
    </row>
    <row r="247" spans="13:15" x14ac:dyDescent="0.3">
      <c r="M247" s="85"/>
      <c r="N247" s="44">
        <v>350001</v>
      </c>
      <c r="O247" s="82"/>
    </row>
    <row r="248" spans="13:15" x14ac:dyDescent="0.3">
      <c r="M248" s="85"/>
      <c r="N248" s="44">
        <v>350520</v>
      </c>
      <c r="O248" s="82"/>
    </row>
    <row r="249" spans="13:15" x14ac:dyDescent="0.3">
      <c r="M249" s="85"/>
      <c r="N249" s="44">
        <v>352515</v>
      </c>
      <c r="O249" s="82"/>
    </row>
    <row r="250" spans="13:15" x14ac:dyDescent="0.3">
      <c r="M250" s="85"/>
      <c r="N250" s="44">
        <v>358466</v>
      </c>
      <c r="O250" s="82"/>
    </row>
    <row r="251" spans="13:15" x14ac:dyDescent="0.3">
      <c r="M251" s="85"/>
      <c r="N251" s="44">
        <v>358485</v>
      </c>
      <c r="O251" s="82"/>
    </row>
    <row r="252" spans="13:15" x14ac:dyDescent="0.3">
      <c r="M252" s="85"/>
      <c r="N252" s="44">
        <v>362657</v>
      </c>
      <c r="O252" s="82"/>
    </row>
    <row r="253" spans="13:15" x14ac:dyDescent="0.3">
      <c r="M253" s="85"/>
      <c r="N253" s="44">
        <v>362747</v>
      </c>
      <c r="O253" s="82"/>
    </row>
    <row r="254" spans="13:15" x14ac:dyDescent="0.3">
      <c r="M254" s="85"/>
      <c r="N254" s="44">
        <v>372314</v>
      </c>
      <c r="O254" s="82"/>
    </row>
    <row r="255" spans="13:15" x14ac:dyDescent="0.3">
      <c r="M255" s="85"/>
      <c r="N255" s="44">
        <v>372621</v>
      </c>
      <c r="O255" s="82"/>
    </row>
    <row r="256" spans="13:15" x14ac:dyDescent="0.3">
      <c r="M256" s="85"/>
      <c r="N256" s="44">
        <v>374176</v>
      </c>
      <c r="O256" s="82"/>
    </row>
    <row r="257" spans="13:15" x14ac:dyDescent="0.3">
      <c r="M257" s="85"/>
      <c r="N257" s="44">
        <v>374609</v>
      </c>
      <c r="O257" s="82"/>
    </row>
    <row r="258" spans="13:15" x14ac:dyDescent="0.3">
      <c r="M258" s="85"/>
      <c r="N258" s="44">
        <v>375712</v>
      </c>
      <c r="O258" s="82"/>
    </row>
    <row r="259" spans="13:15" x14ac:dyDescent="0.3">
      <c r="M259" s="85"/>
      <c r="N259" s="44">
        <v>377085</v>
      </c>
      <c r="O259" s="82"/>
    </row>
    <row r="260" spans="13:15" ht="15" thickBot="1" x14ac:dyDescent="0.35">
      <c r="M260" s="86"/>
      <c r="N260" s="49">
        <v>380890</v>
      </c>
      <c r="O260" s="83"/>
    </row>
    <row r="261" spans="13:15" x14ac:dyDescent="0.3">
      <c r="M261" s="84">
        <v>17</v>
      </c>
      <c r="N261" s="48">
        <v>344522</v>
      </c>
      <c r="O261" s="81">
        <f>M261/$M$320</f>
        <v>0.89473684210526316</v>
      </c>
    </row>
    <row r="262" spans="13:15" x14ac:dyDescent="0.3">
      <c r="M262" s="85"/>
      <c r="N262" s="44">
        <v>350495</v>
      </c>
      <c r="O262" s="82"/>
    </row>
    <row r="263" spans="13:15" x14ac:dyDescent="0.3">
      <c r="M263" s="85"/>
      <c r="N263" s="44">
        <v>350499</v>
      </c>
      <c r="O263" s="82"/>
    </row>
    <row r="264" spans="13:15" x14ac:dyDescent="0.3">
      <c r="M264" s="85"/>
      <c r="N264" s="44">
        <v>356500</v>
      </c>
      <c r="O264" s="82"/>
    </row>
    <row r="265" spans="13:15" x14ac:dyDescent="0.3">
      <c r="M265" s="85"/>
      <c r="N265" s="44">
        <v>356699</v>
      </c>
      <c r="O265" s="82"/>
    </row>
    <row r="266" spans="13:15" x14ac:dyDescent="0.3">
      <c r="M266" s="85"/>
      <c r="N266" s="44">
        <v>358425</v>
      </c>
      <c r="O266" s="82"/>
    </row>
    <row r="267" spans="13:15" x14ac:dyDescent="0.3">
      <c r="M267" s="85"/>
      <c r="N267" s="44">
        <v>358534</v>
      </c>
      <c r="O267" s="82"/>
    </row>
    <row r="268" spans="13:15" x14ac:dyDescent="0.3">
      <c r="M268" s="85"/>
      <c r="N268" s="44">
        <v>361329</v>
      </c>
      <c r="O268" s="82"/>
    </row>
    <row r="269" spans="13:15" x14ac:dyDescent="0.3">
      <c r="M269" s="85"/>
      <c r="N269" s="44">
        <v>362972</v>
      </c>
      <c r="O269" s="82"/>
    </row>
    <row r="270" spans="13:15" x14ac:dyDescent="0.3">
      <c r="M270" s="85"/>
      <c r="N270" s="44">
        <v>363146</v>
      </c>
      <c r="O270" s="82"/>
    </row>
    <row r="271" spans="13:15" x14ac:dyDescent="0.3">
      <c r="M271" s="85"/>
      <c r="N271" s="44">
        <v>364535</v>
      </c>
      <c r="O271" s="82"/>
    </row>
    <row r="272" spans="13:15" x14ac:dyDescent="0.3">
      <c r="M272" s="85"/>
      <c r="N272" s="44">
        <v>366202</v>
      </c>
      <c r="O272" s="82"/>
    </row>
    <row r="273" spans="13:15" x14ac:dyDescent="0.3">
      <c r="M273" s="85"/>
      <c r="N273" s="44">
        <v>371537</v>
      </c>
      <c r="O273" s="82"/>
    </row>
    <row r="274" spans="13:15" x14ac:dyDescent="0.3">
      <c r="M274" s="85"/>
      <c r="N274" s="44">
        <v>372619</v>
      </c>
      <c r="O274" s="82"/>
    </row>
    <row r="275" spans="13:15" x14ac:dyDescent="0.3">
      <c r="M275" s="85"/>
      <c r="N275" s="44">
        <v>374518</v>
      </c>
      <c r="O275" s="82"/>
    </row>
    <row r="276" spans="13:15" x14ac:dyDescent="0.3">
      <c r="M276" s="85"/>
      <c r="N276" s="44">
        <v>375308</v>
      </c>
      <c r="O276" s="82"/>
    </row>
    <row r="277" spans="13:15" x14ac:dyDescent="0.3">
      <c r="M277" s="85"/>
      <c r="N277" s="44">
        <v>376217</v>
      </c>
      <c r="O277" s="82"/>
    </row>
    <row r="278" spans="13:15" x14ac:dyDescent="0.3">
      <c r="M278" s="85"/>
      <c r="N278" s="44">
        <v>376219</v>
      </c>
      <c r="O278" s="82"/>
    </row>
    <row r="279" spans="13:15" ht="15" thickBot="1" x14ac:dyDescent="0.35">
      <c r="M279" s="86"/>
      <c r="N279" s="49">
        <v>378679</v>
      </c>
      <c r="O279" s="83"/>
    </row>
    <row r="280" spans="13:15" x14ac:dyDescent="0.3">
      <c r="M280" s="84">
        <v>18</v>
      </c>
      <c r="N280" s="48">
        <v>345939</v>
      </c>
      <c r="O280" s="81">
        <f>M280/$M$320</f>
        <v>0.94736842105263153</v>
      </c>
    </row>
    <row r="281" spans="13:15" x14ac:dyDescent="0.3">
      <c r="M281" s="85"/>
      <c r="N281" s="44">
        <v>346828</v>
      </c>
      <c r="O281" s="82"/>
    </row>
    <row r="282" spans="13:15" x14ac:dyDescent="0.3">
      <c r="M282" s="85"/>
      <c r="N282" s="44">
        <v>347101</v>
      </c>
      <c r="O282" s="82"/>
    </row>
    <row r="283" spans="13:15" x14ac:dyDescent="0.3">
      <c r="M283" s="85"/>
      <c r="N283" s="44">
        <v>349526</v>
      </c>
      <c r="O283" s="82"/>
    </row>
    <row r="284" spans="13:15" x14ac:dyDescent="0.3">
      <c r="M284" s="85"/>
      <c r="N284" s="44">
        <v>358156</v>
      </c>
      <c r="O284" s="82"/>
    </row>
    <row r="285" spans="13:15" x14ac:dyDescent="0.3">
      <c r="M285" s="85"/>
      <c r="N285" s="44">
        <v>358554</v>
      </c>
      <c r="O285" s="82"/>
    </row>
    <row r="286" spans="13:15" x14ac:dyDescent="0.3">
      <c r="M286" s="85"/>
      <c r="N286" s="44">
        <v>358558</v>
      </c>
      <c r="O286" s="82"/>
    </row>
    <row r="287" spans="13:15" x14ac:dyDescent="0.3">
      <c r="M287" s="85"/>
      <c r="N287" s="44">
        <v>363668</v>
      </c>
      <c r="O287" s="82"/>
    </row>
    <row r="288" spans="13:15" x14ac:dyDescent="0.3">
      <c r="M288" s="85"/>
      <c r="N288" s="44">
        <v>364494</v>
      </c>
      <c r="O288" s="82"/>
    </row>
    <row r="289" spans="13:15" x14ac:dyDescent="0.3">
      <c r="M289" s="85"/>
      <c r="N289" s="44">
        <v>372306</v>
      </c>
      <c r="O289" s="82"/>
    </row>
    <row r="290" spans="13:15" x14ac:dyDescent="0.3">
      <c r="M290" s="85"/>
      <c r="N290" s="44">
        <v>372970</v>
      </c>
      <c r="O290" s="82"/>
    </row>
    <row r="291" spans="13:15" x14ac:dyDescent="0.3">
      <c r="M291" s="85"/>
      <c r="N291" s="44">
        <v>378790</v>
      </c>
      <c r="O291" s="82"/>
    </row>
    <row r="292" spans="13:15" x14ac:dyDescent="0.3">
      <c r="M292" s="85"/>
      <c r="N292" s="44">
        <v>380897</v>
      </c>
      <c r="O292" s="82"/>
    </row>
    <row r="293" spans="13:15" ht="15" thickBot="1" x14ac:dyDescent="0.35">
      <c r="M293" s="86"/>
      <c r="N293" s="49">
        <v>383022</v>
      </c>
      <c r="O293" s="83"/>
    </row>
    <row r="294" spans="13:15" x14ac:dyDescent="0.3">
      <c r="M294" s="84">
        <v>19</v>
      </c>
      <c r="N294" s="48">
        <v>350100</v>
      </c>
      <c r="O294" s="81">
        <f>M294/$M$320</f>
        <v>1</v>
      </c>
    </row>
    <row r="295" spans="13:15" x14ac:dyDescent="0.3">
      <c r="M295" s="85"/>
      <c r="N295" s="44">
        <v>358468</v>
      </c>
      <c r="O295" s="82"/>
    </row>
    <row r="296" spans="13:15" x14ac:dyDescent="0.3">
      <c r="M296" s="85"/>
      <c r="N296" s="44">
        <v>358496</v>
      </c>
      <c r="O296" s="82"/>
    </row>
    <row r="297" spans="13:15" x14ac:dyDescent="0.3">
      <c r="M297" s="85"/>
      <c r="N297" s="44">
        <v>358529</v>
      </c>
      <c r="O297" s="82"/>
    </row>
    <row r="298" spans="13:15" x14ac:dyDescent="0.3">
      <c r="M298" s="85"/>
      <c r="N298" s="44">
        <v>358556</v>
      </c>
      <c r="O298" s="82"/>
    </row>
    <row r="299" spans="13:15" x14ac:dyDescent="0.3">
      <c r="M299" s="85"/>
      <c r="N299" s="44">
        <v>359241</v>
      </c>
      <c r="O299" s="82"/>
    </row>
    <row r="300" spans="13:15" x14ac:dyDescent="0.3">
      <c r="M300" s="85"/>
      <c r="N300" s="44">
        <v>359248</v>
      </c>
      <c r="O300" s="82"/>
    </row>
    <row r="301" spans="13:15" x14ac:dyDescent="0.3">
      <c r="M301" s="85"/>
      <c r="N301" s="44">
        <v>359807</v>
      </c>
      <c r="O301" s="82"/>
    </row>
    <row r="302" spans="13:15" x14ac:dyDescent="0.3">
      <c r="M302" s="85"/>
      <c r="N302" s="44">
        <v>361223</v>
      </c>
      <c r="O302" s="82"/>
    </row>
    <row r="303" spans="13:15" x14ac:dyDescent="0.3">
      <c r="M303" s="85"/>
      <c r="N303" s="44">
        <v>361360</v>
      </c>
      <c r="O303" s="82"/>
    </row>
    <row r="304" spans="13:15" x14ac:dyDescent="0.3">
      <c r="M304" s="85"/>
      <c r="N304" s="44">
        <v>362734</v>
      </c>
      <c r="O304" s="82"/>
    </row>
    <row r="305" spans="13:15" x14ac:dyDescent="0.3">
      <c r="M305" s="85"/>
      <c r="N305" s="44">
        <v>364516</v>
      </c>
      <c r="O305" s="82"/>
    </row>
    <row r="306" spans="13:15" x14ac:dyDescent="0.3">
      <c r="M306" s="85"/>
      <c r="N306" s="44">
        <v>371894</v>
      </c>
      <c r="O306" s="82"/>
    </row>
    <row r="307" spans="13:15" x14ac:dyDescent="0.3">
      <c r="M307" s="85"/>
      <c r="N307" s="44">
        <v>372068</v>
      </c>
      <c r="O307" s="82"/>
    </row>
    <row r="308" spans="13:15" x14ac:dyDescent="0.3">
      <c r="M308" s="85"/>
      <c r="N308" s="44">
        <v>372459</v>
      </c>
      <c r="O308" s="82"/>
    </row>
    <row r="309" spans="13:15" x14ac:dyDescent="0.3">
      <c r="M309" s="85"/>
      <c r="N309" s="44">
        <v>373313</v>
      </c>
      <c r="O309" s="82"/>
    </row>
    <row r="310" spans="13:15" x14ac:dyDescent="0.3">
      <c r="M310" s="85"/>
      <c r="N310" s="44">
        <v>376221</v>
      </c>
      <c r="O310" s="82"/>
    </row>
    <row r="311" spans="13:15" x14ac:dyDescent="0.3">
      <c r="M311" s="85"/>
      <c r="N311" s="44">
        <v>376276</v>
      </c>
      <c r="O311" s="82"/>
    </row>
    <row r="312" spans="13:15" x14ac:dyDescent="0.3">
      <c r="M312" s="85"/>
      <c r="N312" s="44">
        <v>378673</v>
      </c>
      <c r="O312" s="82"/>
    </row>
    <row r="313" spans="13:15" x14ac:dyDescent="0.3">
      <c r="M313" s="85"/>
      <c r="N313" s="44">
        <v>378795</v>
      </c>
      <c r="O313" s="82"/>
    </row>
    <row r="314" spans="13:15" x14ac:dyDescent="0.3">
      <c r="M314" s="85"/>
      <c r="N314" s="44">
        <v>379424</v>
      </c>
      <c r="O314" s="82"/>
    </row>
    <row r="315" spans="13:15" x14ac:dyDescent="0.3">
      <c r="M315" s="85"/>
      <c r="N315" s="44">
        <v>379457</v>
      </c>
      <c r="O315" s="82"/>
    </row>
    <row r="316" spans="13:15" x14ac:dyDescent="0.3">
      <c r="M316" s="85"/>
      <c r="N316" s="44">
        <v>380995</v>
      </c>
      <c r="O316" s="82"/>
    </row>
    <row r="317" spans="13:15" x14ac:dyDescent="0.3">
      <c r="M317" s="85"/>
      <c r="N317" s="44">
        <v>380996</v>
      </c>
      <c r="O317" s="82"/>
    </row>
    <row r="318" spans="13:15" x14ac:dyDescent="0.3">
      <c r="M318" s="85"/>
      <c r="N318" s="44">
        <v>380997</v>
      </c>
      <c r="O318" s="82"/>
    </row>
    <row r="319" spans="13:15" ht="15" thickBot="1" x14ac:dyDescent="0.35">
      <c r="M319" s="86"/>
      <c r="N319" s="49">
        <v>382459</v>
      </c>
      <c r="O319" s="83"/>
    </row>
    <row r="320" spans="13:15" ht="15" thickBot="1" x14ac:dyDescent="0.35">
      <c r="M320" s="45">
        <f>MAX(M4:M319)</f>
        <v>19</v>
      </c>
      <c r="N320" s="46">
        <f>COUNT(N4:N319)</f>
        <v>316</v>
      </c>
      <c r="O320" s="47"/>
    </row>
  </sheetData>
  <mergeCells count="39">
    <mergeCell ref="M294:M319"/>
    <mergeCell ref="O294:O319"/>
    <mergeCell ref="M244:M260"/>
    <mergeCell ref="O244:O260"/>
    <mergeCell ref="M261:M279"/>
    <mergeCell ref="O261:O279"/>
    <mergeCell ref="M280:M293"/>
    <mergeCell ref="O280:O293"/>
    <mergeCell ref="M195:M206"/>
    <mergeCell ref="O195:O206"/>
    <mergeCell ref="M207:M226"/>
    <mergeCell ref="O207:O226"/>
    <mergeCell ref="M227:M243"/>
    <mergeCell ref="O227:O243"/>
    <mergeCell ref="M146:M159"/>
    <mergeCell ref="O146:O159"/>
    <mergeCell ref="M160:M176"/>
    <mergeCell ref="O160:O176"/>
    <mergeCell ref="M177:M194"/>
    <mergeCell ref="O177:O194"/>
    <mergeCell ref="M97:M112"/>
    <mergeCell ref="O97:O112"/>
    <mergeCell ref="M113:M128"/>
    <mergeCell ref="O113:O128"/>
    <mergeCell ref="M129:M145"/>
    <mergeCell ref="O129:O145"/>
    <mergeCell ref="M53:M64"/>
    <mergeCell ref="M65:M83"/>
    <mergeCell ref="M84:M96"/>
    <mergeCell ref="O22:O31"/>
    <mergeCell ref="O32:O52"/>
    <mergeCell ref="O53:O64"/>
    <mergeCell ref="O65:O83"/>
    <mergeCell ref="O84:O96"/>
    <mergeCell ref="O4:O21"/>
    <mergeCell ref="B2:B3"/>
    <mergeCell ref="M4:M21"/>
    <mergeCell ref="M22:M31"/>
    <mergeCell ref="M32:M5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A47" workbookViewId="0">
      <selection activeCell="P5" sqref="P5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4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42"/>
      <c r="C4" s="7">
        <v>0.79029050293045788</v>
      </c>
      <c r="D4" s="7">
        <v>14</v>
      </c>
      <c r="E4" s="7">
        <v>4</v>
      </c>
      <c r="F4" s="8">
        <f>1/$M$62</f>
        <v>5.8823529411764705E-2</v>
      </c>
      <c r="G4" s="9">
        <f t="shared" ref="G4:G10" si="0">E4/F4</f>
        <v>68</v>
      </c>
      <c r="H4" s="7">
        <f t="shared" ref="H4:H10" si="1">(G4-$D$13)^2</f>
        <v>53.081632653061213</v>
      </c>
      <c r="I4" s="2"/>
      <c r="M4" s="87">
        <v>1</v>
      </c>
      <c r="N4" s="44">
        <v>493740</v>
      </c>
      <c r="O4" s="87">
        <f>M4/$M$62</f>
        <v>5.8823529411764705E-2</v>
      </c>
    </row>
    <row r="5" spans="2:15" x14ac:dyDescent="0.3">
      <c r="B5" s="42"/>
      <c r="C5" s="7">
        <v>0.91710152689082236</v>
      </c>
      <c r="D5" s="7">
        <v>16</v>
      </c>
      <c r="E5" s="7">
        <v>2</v>
      </c>
      <c r="F5" s="8">
        <f t="shared" ref="F5:F10" si="2">1/$M$62</f>
        <v>5.8823529411764705E-2</v>
      </c>
      <c r="G5" s="9">
        <f t="shared" si="0"/>
        <v>34</v>
      </c>
      <c r="H5" s="7">
        <f t="shared" si="1"/>
        <v>713.65306122448987</v>
      </c>
      <c r="I5" s="2"/>
      <c r="M5" s="89"/>
      <c r="N5" s="44">
        <v>495722</v>
      </c>
      <c r="O5" s="89"/>
    </row>
    <row r="6" spans="2:15" x14ac:dyDescent="0.3">
      <c r="B6" s="42"/>
      <c r="C6" s="7">
        <v>0.93381492059189286</v>
      </c>
      <c r="D6" s="7">
        <v>16</v>
      </c>
      <c r="E6" s="7">
        <v>2</v>
      </c>
      <c r="F6" s="8">
        <f t="shared" si="2"/>
        <v>5.8823529411764705E-2</v>
      </c>
      <c r="G6" s="9">
        <f t="shared" si="0"/>
        <v>34</v>
      </c>
      <c r="H6" s="7">
        <f t="shared" si="1"/>
        <v>713.65306122448987</v>
      </c>
      <c r="I6" s="3"/>
      <c r="M6" s="87">
        <v>2</v>
      </c>
      <c r="N6" s="44">
        <v>490296</v>
      </c>
      <c r="O6" s="87">
        <f>M6/$M$62</f>
        <v>0.11764705882352941</v>
      </c>
    </row>
    <row r="7" spans="2:15" x14ac:dyDescent="0.3">
      <c r="B7" s="42"/>
      <c r="C7" s="7">
        <v>0.10189180989002533</v>
      </c>
      <c r="D7" s="7">
        <v>2</v>
      </c>
      <c r="E7" s="7">
        <v>3</v>
      </c>
      <c r="F7" s="8">
        <f t="shared" si="2"/>
        <v>5.8823529411764705E-2</v>
      </c>
      <c r="G7" s="9">
        <f t="shared" si="0"/>
        <v>51</v>
      </c>
      <c r="H7" s="7">
        <f t="shared" si="1"/>
        <v>94.367346938775526</v>
      </c>
      <c r="I7" s="3"/>
      <c r="M7" s="88"/>
      <c r="N7" s="50">
        <v>490344</v>
      </c>
      <c r="O7" s="88"/>
    </row>
    <row r="8" spans="2:15" x14ac:dyDescent="0.3">
      <c r="B8" s="42"/>
      <c r="C8" s="7">
        <v>0.332205226536194</v>
      </c>
      <c r="D8" s="7">
        <v>6</v>
      </c>
      <c r="E8" s="7">
        <v>9</v>
      </c>
      <c r="F8" s="8">
        <f t="shared" si="2"/>
        <v>5.8823529411764705E-2</v>
      </c>
      <c r="G8" s="9">
        <f t="shared" si="0"/>
        <v>153</v>
      </c>
      <c r="H8" s="7">
        <f t="shared" si="1"/>
        <v>8516.6530612244878</v>
      </c>
      <c r="I8" s="3"/>
      <c r="M8" s="89"/>
      <c r="N8" s="44">
        <v>492392</v>
      </c>
      <c r="O8" s="89"/>
    </row>
    <row r="9" spans="2:15" x14ac:dyDescent="0.3">
      <c r="B9" s="42"/>
      <c r="C9" s="7">
        <v>0.21953929582458265</v>
      </c>
      <c r="D9" s="7">
        <v>4</v>
      </c>
      <c r="E9" s="7">
        <v>3</v>
      </c>
      <c r="F9" s="8">
        <f t="shared" si="2"/>
        <v>5.8823529411764705E-2</v>
      </c>
      <c r="G9" s="9">
        <f t="shared" si="0"/>
        <v>51</v>
      </c>
      <c r="H9" s="7">
        <f t="shared" si="1"/>
        <v>94.367346938775526</v>
      </c>
      <c r="I9" s="2"/>
      <c r="L9" s="2"/>
      <c r="M9" s="87">
        <v>3</v>
      </c>
      <c r="N9" s="44">
        <v>490254</v>
      </c>
      <c r="O9" s="87">
        <f>M9/$M$62</f>
        <v>0.17647058823529413</v>
      </c>
    </row>
    <row r="10" spans="2:15" x14ac:dyDescent="0.3">
      <c r="B10" s="42"/>
      <c r="C10" s="7">
        <v>0.84510322196858878</v>
      </c>
      <c r="D10" s="7">
        <v>15</v>
      </c>
      <c r="E10" s="7">
        <v>2</v>
      </c>
      <c r="F10" s="8">
        <f t="shared" si="2"/>
        <v>5.8823529411764705E-2</v>
      </c>
      <c r="G10" s="9">
        <f t="shared" si="0"/>
        <v>34</v>
      </c>
      <c r="H10" s="7">
        <f t="shared" si="1"/>
        <v>713.65306122448987</v>
      </c>
      <c r="I10" s="2"/>
      <c r="M10" s="88"/>
      <c r="N10" s="44">
        <v>493428</v>
      </c>
      <c r="O10" s="88"/>
    </row>
    <row r="11" spans="2:15" x14ac:dyDescent="0.3">
      <c r="B11" s="42"/>
      <c r="C11" s="42"/>
      <c r="D11" s="17"/>
      <c r="E11" s="17">
        <f>SUM(E4:E10)</f>
        <v>25</v>
      </c>
      <c r="F11" s="18"/>
      <c r="G11" s="19"/>
      <c r="H11" s="17"/>
      <c r="I11" s="2"/>
      <c r="M11" s="88"/>
      <c r="N11" s="44">
        <v>494852</v>
      </c>
      <c r="O11" s="88"/>
    </row>
    <row r="12" spans="2:15" x14ac:dyDescent="0.3">
      <c r="B12" s="42"/>
      <c r="C12" s="42"/>
      <c r="D12" s="17"/>
      <c r="E12" s="17"/>
      <c r="F12" s="18"/>
      <c r="G12" s="19"/>
      <c r="H12" s="17"/>
      <c r="I12" s="2"/>
      <c r="M12" s="88"/>
      <c r="N12" s="44">
        <v>495743</v>
      </c>
      <c r="O12" s="88"/>
    </row>
    <row r="13" spans="2:15" ht="43.2" x14ac:dyDescent="0.3">
      <c r="B13" s="42"/>
      <c r="C13" s="16" t="s">
        <v>51</v>
      </c>
      <c r="D13" s="11">
        <f>AVERAGE(G4:G10)</f>
        <v>60.714285714285715</v>
      </c>
      <c r="E13" s="20"/>
      <c r="G13" s="19"/>
      <c r="H13" s="17"/>
      <c r="I13" s="2"/>
      <c r="M13" s="89"/>
      <c r="N13" s="44">
        <v>495745</v>
      </c>
      <c r="O13" s="89"/>
    </row>
    <row r="14" spans="2:15" ht="43.2" x14ac:dyDescent="0.3">
      <c r="B14" s="42"/>
      <c r="C14" s="16" t="s">
        <v>7</v>
      </c>
      <c r="D14" s="12">
        <f>COUNT(G4:G10)</f>
        <v>7</v>
      </c>
      <c r="E14" s="20"/>
      <c r="G14" s="19"/>
      <c r="H14" s="17"/>
      <c r="I14" s="2"/>
      <c r="M14" s="87">
        <v>4</v>
      </c>
      <c r="N14" s="44">
        <v>490333</v>
      </c>
      <c r="O14" s="87">
        <f>M14/$M$62</f>
        <v>0.23529411764705882</v>
      </c>
    </row>
    <row r="15" spans="2:15" x14ac:dyDescent="0.3">
      <c r="B15" s="42"/>
      <c r="C15" s="16" t="s">
        <v>2</v>
      </c>
      <c r="D15" s="12">
        <f>SQRT((SUM(H4:H10))/(COUNT(D4:D10)*(COUNT(D4:D10)-1)))</f>
        <v>16.109320410297656</v>
      </c>
      <c r="I15" s="2"/>
      <c r="M15" s="88"/>
      <c r="N15" s="44">
        <v>490335</v>
      </c>
      <c r="O15" s="88"/>
    </row>
    <row r="16" spans="2:15" x14ac:dyDescent="0.3">
      <c r="B16" s="42"/>
      <c r="C16" s="16" t="s">
        <v>1</v>
      </c>
      <c r="D16" s="12">
        <f>MEDIAN(G4:G10)</f>
        <v>51</v>
      </c>
      <c r="I16" s="2"/>
      <c r="M16" s="89"/>
      <c r="N16" s="50">
        <v>490337</v>
      </c>
      <c r="O16" s="89"/>
    </row>
    <row r="17" spans="2:15" x14ac:dyDescent="0.3">
      <c r="B17" s="42"/>
      <c r="C17" s="16" t="s">
        <v>3</v>
      </c>
      <c r="D17" s="12">
        <f>_xlfn.MODE.SNGL(G4:G10)</f>
        <v>34</v>
      </c>
      <c r="I17" s="2"/>
      <c r="M17" s="87">
        <v>5</v>
      </c>
      <c r="N17" s="44">
        <v>490241</v>
      </c>
      <c r="O17" s="87">
        <f>M17/$M$62</f>
        <v>0.29411764705882354</v>
      </c>
    </row>
    <row r="18" spans="2:15" x14ac:dyDescent="0.3">
      <c r="B18" s="42"/>
      <c r="C18" s="42"/>
      <c r="I18" s="2"/>
      <c r="M18" s="88"/>
      <c r="N18" s="44">
        <v>490336</v>
      </c>
      <c r="O18" s="88"/>
    </row>
    <row r="19" spans="2:15" x14ac:dyDescent="0.3">
      <c r="B19" s="42"/>
      <c r="C19" s="42"/>
      <c r="M19" s="89"/>
      <c r="N19" s="44">
        <v>493427</v>
      </c>
      <c r="O19" s="89"/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7">
        <v>6</v>
      </c>
      <c r="N20" s="44">
        <v>488570</v>
      </c>
      <c r="O20" s="87">
        <f>M20/$M$62</f>
        <v>0.35294117647058826</v>
      </c>
    </row>
    <row r="21" spans="2:15" x14ac:dyDescent="0.3">
      <c r="G21" s="12">
        <f>MIN(G4:G10)</f>
        <v>34</v>
      </c>
      <c r="H21" s="6">
        <f t="array" ref="H21:H31">FREQUENCY(G4:G10,G21:G31)</f>
        <v>3</v>
      </c>
      <c r="I21" s="13">
        <f t="shared" ref="I21:I31" si="3">H21/COUNT($G$4:$G$10)</f>
        <v>0.42857142857142855</v>
      </c>
      <c r="J21" s="13">
        <f>I21</f>
        <v>0.42857142857142855</v>
      </c>
      <c r="M21" s="88"/>
      <c r="N21" s="44">
        <v>490331</v>
      </c>
      <c r="O21" s="88"/>
    </row>
    <row r="22" spans="2:15" x14ac:dyDescent="0.3">
      <c r="G22" s="12">
        <f t="shared" ref="G22:G30" si="4">G21+($G$31-$G$21)/10</f>
        <v>45.9</v>
      </c>
      <c r="H22" s="6">
        <v>0</v>
      </c>
      <c r="I22" s="13">
        <f t="shared" si="3"/>
        <v>0</v>
      </c>
      <c r="J22" s="13">
        <f>J21+I22</f>
        <v>0.42857142857142855</v>
      </c>
      <c r="M22" s="88"/>
      <c r="N22" s="44">
        <v>490512</v>
      </c>
      <c r="O22" s="88"/>
    </row>
    <row r="23" spans="2:15" x14ac:dyDescent="0.3">
      <c r="G23" s="12">
        <f t="shared" si="4"/>
        <v>57.8</v>
      </c>
      <c r="H23" s="6">
        <v>2</v>
      </c>
      <c r="I23" s="13">
        <f t="shared" si="3"/>
        <v>0.2857142857142857</v>
      </c>
      <c r="J23" s="13">
        <f t="shared" ref="J23:J31" si="5">J22+I23</f>
        <v>0.71428571428571419</v>
      </c>
      <c r="M23" s="88"/>
      <c r="N23" s="44">
        <v>490561</v>
      </c>
      <c r="O23" s="88"/>
    </row>
    <row r="24" spans="2:15" x14ac:dyDescent="0.3">
      <c r="G24" s="12">
        <f t="shared" si="4"/>
        <v>69.7</v>
      </c>
      <c r="H24" s="6">
        <v>1</v>
      </c>
      <c r="I24" s="13">
        <f t="shared" si="3"/>
        <v>0.14285714285714285</v>
      </c>
      <c r="J24" s="13">
        <f t="shared" si="5"/>
        <v>0.85714285714285698</v>
      </c>
      <c r="M24" s="88"/>
      <c r="N24" s="44">
        <v>493136</v>
      </c>
      <c r="O24" s="88"/>
    </row>
    <row r="25" spans="2:15" x14ac:dyDescent="0.3">
      <c r="G25" s="12">
        <f t="shared" si="4"/>
        <v>81.600000000000009</v>
      </c>
      <c r="H25" s="6">
        <v>0</v>
      </c>
      <c r="I25" s="13">
        <f t="shared" si="3"/>
        <v>0</v>
      </c>
      <c r="J25" s="13">
        <f t="shared" si="5"/>
        <v>0.85714285714285698</v>
      </c>
      <c r="M25" s="88"/>
      <c r="N25" s="50">
        <v>494963</v>
      </c>
      <c r="O25" s="88"/>
    </row>
    <row r="26" spans="2:15" x14ac:dyDescent="0.3">
      <c r="G26" s="12">
        <f t="shared" si="4"/>
        <v>93.500000000000014</v>
      </c>
      <c r="H26" s="6">
        <v>0</v>
      </c>
      <c r="I26" s="13">
        <f t="shared" si="3"/>
        <v>0</v>
      </c>
      <c r="J26" s="13">
        <f t="shared" si="5"/>
        <v>0.85714285714285698</v>
      </c>
      <c r="M26" s="88"/>
      <c r="N26" s="44">
        <v>495721</v>
      </c>
      <c r="O26" s="88"/>
    </row>
    <row r="27" spans="2:15" x14ac:dyDescent="0.3">
      <c r="G27" s="12">
        <f t="shared" si="4"/>
        <v>105.40000000000002</v>
      </c>
      <c r="H27" s="6">
        <v>0</v>
      </c>
      <c r="I27" s="13">
        <f t="shared" si="3"/>
        <v>0</v>
      </c>
      <c r="J27" s="13">
        <f t="shared" si="5"/>
        <v>0.85714285714285698</v>
      </c>
      <c r="M27" s="88"/>
      <c r="N27" s="44">
        <v>495728</v>
      </c>
      <c r="O27" s="88"/>
    </row>
    <row r="28" spans="2:15" x14ac:dyDescent="0.3">
      <c r="G28" s="12">
        <f t="shared" si="4"/>
        <v>117.30000000000003</v>
      </c>
      <c r="H28" s="6">
        <v>0</v>
      </c>
      <c r="I28" s="13">
        <f t="shared" si="3"/>
        <v>0</v>
      </c>
      <c r="J28" s="13">
        <f t="shared" si="5"/>
        <v>0.85714285714285698</v>
      </c>
      <c r="M28" s="89"/>
      <c r="N28" s="44">
        <v>495742</v>
      </c>
      <c r="O28" s="89"/>
    </row>
    <row r="29" spans="2:15" x14ac:dyDescent="0.3">
      <c r="G29" s="12">
        <f t="shared" si="4"/>
        <v>129.20000000000002</v>
      </c>
      <c r="H29" s="6">
        <v>0</v>
      </c>
      <c r="I29" s="13">
        <f t="shared" si="3"/>
        <v>0</v>
      </c>
      <c r="J29" s="13">
        <f t="shared" si="5"/>
        <v>0.85714285714285698</v>
      </c>
      <c r="M29" s="7">
        <v>7</v>
      </c>
      <c r="N29" s="44">
        <v>494856</v>
      </c>
      <c r="O29" s="8">
        <f>M29/$M$62</f>
        <v>0.41176470588235292</v>
      </c>
    </row>
    <row r="30" spans="2:15" x14ac:dyDescent="0.3">
      <c r="G30" s="12">
        <f t="shared" si="4"/>
        <v>141.10000000000002</v>
      </c>
      <c r="H30" s="6">
        <v>0</v>
      </c>
      <c r="I30" s="13">
        <f t="shared" si="3"/>
        <v>0</v>
      </c>
      <c r="J30" s="13">
        <f t="shared" si="5"/>
        <v>0.85714285714285698</v>
      </c>
      <c r="M30" s="87">
        <v>8</v>
      </c>
      <c r="N30" s="44">
        <v>494822</v>
      </c>
      <c r="O30" s="87">
        <f>M30/$M$62</f>
        <v>0.47058823529411764</v>
      </c>
    </row>
    <row r="31" spans="2:15" x14ac:dyDescent="0.3">
      <c r="G31" s="11">
        <f>MAX(G4:G10)</f>
        <v>153</v>
      </c>
      <c r="H31" s="6">
        <v>1</v>
      </c>
      <c r="I31" s="13">
        <f t="shared" si="3"/>
        <v>0.14285714285714285</v>
      </c>
      <c r="J31" s="13">
        <f t="shared" si="5"/>
        <v>0.99999999999999978</v>
      </c>
      <c r="M31" s="89"/>
      <c r="N31" s="44">
        <v>495055</v>
      </c>
      <c r="O31" s="89"/>
    </row>
    <row r="32" spans="2:15" x14ac:dyDescent="0.3">
      <c r="M32" s="87">
        <v>9</v>
      </c>
      <c r="N32" s="44">
        <v>490255</v>
      </c>
      <c r="O32" s="87">
        <f>M32/$M$62</f>
        <v>0.52941176470588236</v>
      </c>
    </row>
    <row r="33" spans="13:15" x14ac:dyDescent="0.3">
      <c r="M33" s="88"/>
      <c r="N33" s="44">
        <v>490284</v>
      </c>
      <c r="O33" s="88"/>
    </row>
    <row r="34" spans="13:15" x14ac:dyDescent="0.3">
      <c r="M34" s="88"/>
      <c r="N34" s="44">
        <v>490295</v>
      </c>
      <c r="O34" s="88"/>
    </row>
    <row r="35" spans="13:15" x14ac:dyDescent="0.3">
      <c r="M35" s="88"/>
      <c r="N35" s="44">
        <v>490298</v>
      </c>
      <c r="O35" s="88"/>
    </row>
    <row r="36" spans="13:15" x14ac:dyDescent="0.3">
      <c r="M36" s="88"/>
      <c r="N36" s="44">
        <v>491780</v>
      </c>
      <c r="O36" s="88"/>
    </row>
    <row r="37" spans="13:15" x14ac:dyDescent="0.3">
      <c r="M37" s="89"/>
      <c r="N37" s="44">
        <v>493400</v>
      </c>
      <c r="O37" s="89"/>
    </row>
    <row r="38" spans="13:15" x14ac:dyDescent="0.3">
      <c r="M38" s="7">
        <v>10</v>
      </c>
      <c r="N38" s="44">
        <v>490328</v>
      </c>
      <c r="O38" s="8">
        <f>M38/$M$62</f>
        <v>0.58823529411764708</v>
      </c>
    </row>
    <row r="39" spans="13:15" x14ac:dyDescent="0.3">
      <c r="M39" s="87">
        <v>11</v>
      </c>
      <c r="N39" s="44">
        <v>489805</v>
      </c>
      <c r="O39" s="87">
        <f>M39/$M$62</f>
        <v>0.6470588235294118</v>
      </c>
    </row>
    <row r="40" spans="13:15" x14ac:dyDescent="0.3">
      <c r="M40" s="88"/>
      <c r="N40" s="44">
        <v>490306</v>
      </c>
      <c r="O40" s="88"/>
    </row>
    <row r="41" spans="13:15" x14ac:dyDescent="0.3">
      <c r="M41" s="88"/>
      <c r="N41" s="44">
        <v>495487</v>
      </c>
      <c r="O41" s="88"/>
    </row>
    <row r="42" spans="13:15" x14ac:dyDescent="0.3">
      <c r="M42" s="89"/>
      <c r="N42" s="44">
        <v>495734</v>
      </c>
      <c r="O42" s="89"/>
    </row>
    <row r="43" spans="13:15" x14ac:dyDescent="0.3">
      <c r="M43" s="87">
        <v>12</v>
      </c>
      <c r="N43" s="44">
        <v>490564</v>
      </c>
      <c r="O43" s="87">
        <f>M43/$M$62</f>
        <v>0.70588235294117652</v>
      </c>
    </row>
    <row r="44" spans="13:15" x14ac:dyDescent="0.3">
      <c r="M44" s="88"/>
      <c r="N44" s="44">
        <v>493432</v>
      </c>
      <c r="O44" s="88"/>
    </row>
    <row r="45" spans="13:15" x14ac:dyDescent="0.3">
      <c r="M45" s="89"/>
      <c r="N45" s="44">
        <v>495693</v>
      </c>
      <c r="O45" s="89"/>
    </row>
    <row r="46" spans="13:15" x14ac:dyDescent="0.3">
      <c r="M46" s="87">
        <v>13</v>
      </c>
      <c r="N46" s="44">
        <v>490626</v>
      </c>
      <c r="O46" s="87">
        <f>M46/$M$62</f>
        <v>0.76470588235294112</v>
      </c>
    </row>
    <row r="47" spans="13:15" x14ac:dyDescent="0.3">
      <c r="M47" s="88"/>
      <c r="N47" s="44">
        <v>492606</v>
      </c>
      <c r="O47" s="88"/>
    </row>
    <row r="48" spans="13:15" x14ac:dyDescent="0.3">
      <c r="M48" s="88"/>
      <c r="N48" s="44">
        <v>493391</v>
      </c>
      <c r="O48" s="88"/>
    </row>
    <row r="49" spans="13:15" x14ac:dyDescent="0.3">
      <c r="M49" s="89"/>
      <c r="N49" s="44">
        <v>493729</v>
      </c>
      <c r="O49" s="89"/>
    </row>
    <row r="50" spans="13:15" x14ac:dyDescent="0.3">
      <c r="M50" s="87">
        <v>14</v>
      </c>
      <c r="N50" s="44">
        <v>490329</v>
      </c>
      <c r="O50" s="87">
        <f>M50/$M$62</f>
        <v>0.82352941176470584</v>
      </c>
    </row>
    <row r="51" spans="13:15" x14ac:dyDescent="0.3">
      <c r="M51" s="88"/>
      <c r="N51" s="44">
        <v>494972</v>
      </c>
      <c r="O51" s="88"/>
    </row>
    <row r="52" spans="13:15" x14ac:dyDescent="0.3">
      <c r="M52" s="88"/>
      <c r="N52" s="50">
        <v>495730</v>
      </c>
      <c r="O52" s="88"/>
    </row>
    <row r="53" spans="13:15" x14ac:dyDescent="0.3">
      <c r="M53" s="89"/>
      <c r="N53" s="44">
        <v>495732</v>
      </c>
      <c r="O53" s="89"/>
    </row>
    <row r="54" spans="13:15" x14ac:dyDescent="0.3">
      <c r="M54" s="87">
        <v>15</v>
      </c>
      <c r="N54" s="44">
        <v>490332</v>
      </c>
      <c r="O54" s="87">
        <f>M54/$M$62</f>
        <v>0.88235294117647056</v>
      </c>
    </row>
    <row r="55" spans="13:15" x14ac:dyDescent="0.3">
      <c r="M55" s="89"/>
      <c r="N55" s="50">
        <v>494851</v>
      </c>
      <c r="O55" s="89"/>
    </row>
    <row r="56" spans="13:15" x14ac:dyDescent="0.3">
      <c r="M56" s="87">
        <v>16</v>
      </c>
      <c r="N56" s="50">
        <v>490307</v>
      </c>
      <c r="O56" s="87">
        <f>M56/$M$62</f>
        <v>0.94117647058823528</v>
      </c>
    </row>
    <row r="57" spans="13:15" x14ac:dyDescent="0.3">
      <c r="M57" s="89"/>
      <c r="N57" s="50">
        <v>490334</v>
      </c>
      <c r="O57" s="89"/>
    </row>
    <row r="58" spans="13:15" x14ac:dyDescent="0.3">
      <c r="M58" s="87">
        <v>17</v>
      </c>
      <c r="N58" s="44">
        <v>490244</v>
      </c>
      <c r="O58" s="87">
        <f>M58/$M$62</f>
        <v>1</v>
      </c>
    </row>
    <row r="59" spans="13:15" x14ac:dyDescent="0.3">
      <c r="M59" s="88"/>
      <c r="N59" s="44">
        <v>494829</v>
      </c>
      <c r="O59" s="88"/>
    </row>
    <row r="60" spans="13:15" x14ac:dyDescent="0.3">
      <c r="M60" s="88"/>
      <c r="N60" s="44">
        <v>495042</v>
      </c>
      <c r="O60" s="88"/>
    </row>
    <row r="61" spans="13:15" x14ac:dyDescent="0.3">
      <c r="M61" s="89"/>
      <c r="N61" s="44">
        <v>495740</v>
      </c>
      <c r="O61" s="89"/>
    </row>
    <row r="62" spans="13:15" x14ac:dyDescent="0.3">
      <c r="M62" s="18">
        <f>MAX(M4:M61)</f>
        <v>17</v>
      </c>
      <c r="N62" s="20">
        <f>COUNT(N4:N61)</f>
        <v>58</v>
      </c>
      <c r="O62" s="18"/>
    </row>
    <row r="63" spans="13:15" x14ac:dyDescent="0.3">
      <c r="M63" s="18"/>
      <c r="N63" s="20"/>
      <c r="O63" s="18"/>
    </row>
    <row r="64" spans="13:15" x14ac:dyDescent="0.3">
      <c r="M64" s="18"/>
      <c r="N64" s="20"/>
      <c r="O64" s="18"/>
    </row>
    <row r="65" spans="13:15" x14ac:dyDescent="0.3">
      <c r="M65" s="18"/>
      <c r="N65" s="20"/>
      <c r="O65" s="18"/>
    </row>
    <row r="66" spans="13:15" x14ac:dyDescent="0.3">
      <c r="M66" s="18"/>
      <c r="N66" s="20"/>
      <c r="O66" s="18"/>
    </row>
    <row r="67" spans="13:15" x14ac:dyDescent="0.3">
      <c r="M67" s="18"/>
      <c r="N67" s="20"/>
      <c r="O67" s="18"/>
    </row>
    <row r="68" spans="13:15" x14ac:dyDescent="0.3">
      <c r="M68" s="18"/>
      <c r="N68" s="20"/>
      <c r="O68" s="18"/>
    </row>
    <row r="69" spans="13:15" x14ac:dyDescent="0.3">
      <c r="M69" s="18"/>
      <c r="N69" s="20"/>
      <c r="O69" s="18"/>
    </row>
    <row r="70" spans="13:15" x14ac:dyDescent="0.3">
      <c r="M70" s="18"/>
      <c r="N70" s="20"/>
      <c r="O70" s="18"/>
    </row>
    <row r="71" spans="13:15" x14ac:dyDescent="0.3">
      <c r="M71" s="18"/>
      <c r="N71" s="20"/>
      <c r="O71" s="18"/>
    </row>
    <row r="72" spans="13:15" x14ac:dyDescent="0.3">
      <c r="M72" s="18"/>
      <c r="N72" s="20"/>
      <c r="O72" s="18"/>
    </row>
    <row r="73" spans="13:15" x14ac:dyDescent="0.3">
      <c r="M73" s="18"/>
      <c r="N73" s="20"/>
      <c r="O73" s="18"/>
    </row>
    <row r="74" spans="13:15" x14ac:dyDescent="0.3">
      <c r="M74" s="18"/>
      <c r="N74" s="20"/>
      <c r="O74" s="18"/>
    </row>
    <row r="75" spans="13:15" x14ac:dyDescent="0.3">
      <c r="M75" s="18"/>
      <c r="N75" s="20"/>
      <c r="O75" s="18"/>
    </row>
    <row r="76" spans="13:15" x14ac:dyDescent="0.3">
      <c r="M76" s="18"/>
      <c r="N76" s="20"/>
      <c r="O76" s="18"/>
    </row>
    <row r="77" spans="13:15" x14ac:dyDescent="0.3">
      <c r="M77" s="18"/>
      <c r="N77" s="20"/>
      <c r="O77" s="18"/>
    </row>
    <row r="78" spans="13:15" x14ac:dyDescent="0.3">
      <c r="M78" s="18"/>
      <c r="N78" s="20"/>
      <c r="O78" s="18"/>
    </row>
    <row r="79" spans="13:15" x14ac:dyDescent="0.3">
      <c r="M79" s="18"/>
      <c r="N79" s="20"/>
      <c r="O79" s="18"/>
    </row>
    <row r="80" spans="13:15" x14ac:dyDescent="0.3">
      <c r="M80" s="18"/>
      <c r="N80" s="20"/>
      <c r="O80" s="18"/>
    </row>
    <row r="81" spans="13:15" x14ac:dyDescent="0.3">
      <c r="M81" s="18"/>
      <c r="N81" s="20"/>
      <c r="O81" s="18"/>
    </row>
    <row r="82" spans="13:15" x14ac:dyDescent="0.3">
      <c r="M82" s="18"/>
      <c r="N82" s="20"/>
      <c r="O82" s="18"/>
    </row>
    <row r="83" spans="13:15" x14ac:dyDescent="0.3">
      <c r="M83" s="18"/>
      <c r="N83" s="20"/>
      <c r="O83" s="18"/>
    </row>
    <row r="84" spans="13:15" x14ac:dyDescent="0.3">
      <c r="M84" s="18"/>
      <c r="N84" s="20"/>
      <c r="O84" s="18"/>
    </row>
    <row r="85" spans="13:15" x14ac:dyDescent="0.3">
      <c r="M85" s="18"/>
      <c r="N85" s="20"/>
      <c r="O85" s="18"/>
    </row>
    <row r="86" spans="13:15" x14ac:dyDescent="0.3">
      <c r="M86" s="18"/>
      <c r="N86" s="20"/>
      <c r="O86" s="18"/>
    </row>
    <row r="87" spans="13:15" x14ac:dyDescent="0.3">
      <c r="M87" s="18"/>
      <c r="N87" s="20"/>
      <c r="O87" s="18"/>
    </row>
    <row r="88" spans="13:15" x14ac:dyDescent="0.3">
      <c r="M88" s="18"/>
      <c r="N88" s="20"/>
      <c r="O88" s="18"/>
    </row>
    <row r="89" spans="13:15" x14ac:dyDescent="0.3">
      <c r="M89" s="18"/>
      <c r="N89" s="20"/>
      <c r="O89" s="18"/>
    </row>
    <row r="90" spans="13:15" x14ac:dyDescent="0.3">
      <c r="M90" s="18"/>
      <c r="N90" s="20"/>
      <c r="O90" s="18"/>
    </row>
    <row r="91" spans="13:15" x14ac:dyDescent="0.3">
      <c r="M91" s="18"/>
      <c r="N91" s="20"/>
      <c r="O91" s="18"/>
    </row>
    <row r="92" spans="13:15" x14ac:dyDescent="0.3">
      <c r="M92" s="18"/>
      <c r="N92" s="20"/>
      <c r="O92" s="18"/>
    </row>
    <row r="93" spans="13:15" x14ac:dyDescent="0.3">
      <c r="M93" s="18"/>
      <c r="N93" s="20"/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31">
    <mergeCell ref="M56:M57"/>
    <mergeCell ref="O56:O57"/>
    <mergeCell ref="O20:O28"/>
    <mergeCell ref="O30:O31"/>
    <mergeCell ref="O32:O37"/>
    <mergeCell ref="O39:O42"/>
    <mergeCell ref="O43:O45"/>
    <mergeCell ref="M30:M31"/>
    <mergeCell ref="M32:M37"/>
    <mergeCell ref="O50:O53"/>
    <mergeCell ref="O54:O55"/>
    <mergeCell ref="O46:O49"/>
    <mergeCell ref="M46:M49"/>
    <mergeCell ref="M50:M53"/>
    <mergeCell ref="M54:M55"/>
    <mergeCell ref="O58:O61"/>
    <mergeCell ref="B2:B3"/>
    <mergeCell ref="M39:M42"/>
    <mergeCell ref="M43:M45"/>
    <mergeCell ref="M58:M61"/>
    <mergeCell ref="O4:O5"/>
    <mergeCell ref="O6:O8"/>
    <mergeCell ref="O9:O13"/>
    <mergeCell ref="O14:O16"/>
    <mergeCell ref="O17:O19"/>
    <mergeCell ref="M4:M5"/>
    <mergeCell ref="M6:M8"/>
    <mergeCell ref="M9:M13"/>
    <mergeCell ref="M14:M16"/>
    <mergeCell ref="M17:M19"/>
    <mergeCell ref="M20:M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A29" workbookViewId="0">
      <selection activeCell="O5" sqref="O5:O8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4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42"/>
      <c r="C4" s="7">
        <v>0.98275987820496757</v>
      </c>
      <c r="D4" s="7">
        <v>13</v>
      </c>
      <c r="E4" s="7">
        <v>2</v>
      </c>
      <c r="F4" s="8">
        <f>1/$M$50</f>
        <v>7.6923076923076927E-2</v>
      </c>
      <c r="G4" s="9">
        <f t="shared" ref="G4:G10" si="0">E4/F4</f>
        <v>26</v>
      </c>
      <c r="H4" s="7">
        <f t="shared" ref="H4:H10" si="1">(G4-$D$13)^2</f>
        <v>220.73469387755094</v>
      </c>
      <c r="I4" s="2"/>
      <c r="M4" s="7">
        <v>1</v>
      </c>
      <c r="N4" s="44">
        <v>438259</v>
      </c>
      <c r="O4" s="7">
        <f>M4/$M$50</f>
        <v>7.6923076923076927E-2</v>
      </c>
    </row>
    <row r="5" spans="2:15" x14ac:dyDescent="0.3">
      <c r="B5" s="42"/>
      <c r="C5" s="7">
        <v>0.85687861453862091</v>
      </c>
      <c r="D5" s="7">
        <v>12</v>
      </c>
      <c r="E5" s="7">
        <v>1</v>
      </c>
      <c r="F5" s="8">
        <f t="shared" ref="F5:F10" si="2">1/$M$50</f>
        <v>7.6923076923076927E-2</v>
      </c>
      <c r="G5" s="9">
        <f t="shared" si="0"/>
        <v>13</v>
      </c>
      <c r="H5" s="7">
        <f t="shared" si="1"/>
        <v>776.02040816326519</v>
      </c>
      <c r="I5" s="2"/>
      <c r="M5" s="87">
        <v>2</v>
      </c>
      <c r="N5" s="44">
        <v>436256</v>
      </c>
      <c r="O5" s="87">
        <f>M5/$M$50</f>
        <v>0.15384615384615385</v>
      </c>
    </row>
    <row r="6" spans="2:15" x14ac:dyDescent="0.3">
      <c r="B6" s="42"/>
      <c r="C6" s="7">
        <v>0.99677119208408504</v>
      </c>
      <c r="D6" s="7">
        <v>13</v>
      </c>
      <c r="E6" s="7">
        <v>2</v>
      </c>
      <c r="F6" s="8">
        <f t="shared" si="2"/>
        <v>7.6923076923076927E-2</v>
      </c>
      <c r="G6" s="9">
        <f t="shared" si="0"/>
        <v>26</v>
      </c>
      <c r="H6" s="7">
        <f t="shared" si="1"/>
        <v>220.73469387755094</v>
      </c>
      <c r="I6" s="3"/>
      <c r="M6" s="88"/>
      <c r="N6" s="44">
        <v>437400</v>
      </c>
      <c r="O6" s="88"/>
    </row>
    <row r="7" spans="2:15" x14ac:dyDescent="0.3">
      <c r="B7" s="42"/>
      <c r="C7" s="7">
        <v>0.72073627541150975</v>
      </c>
      <c r="D7" s="7">
        <v>10</v>
      </c>
      <c r="E7" s="7">
        <v>9</v>
      </c>
      <c r="F7" s="8">
        <f t="shared" si="2"/>
        <v>7.6923076923076927E-2</v>
      </c>
      <c r="G7" s="9">
        <f t="shared" si="0"/>
        <v>117</v>
      </c>
      <c r="H7" s="7">
        <f t="shared" si="1"/>
        <v>5797.7346938775509</v>
      </c>
      <c r="I7" s="3"/>
      <c r="M7" s="88"/>
      <c r="N7" s="44">
        <v>437422</v>
      </c>
      <c r="O7" s="88"/>
    </row>
    <row r="8" spans="2:15" x14ac:dyDescent="0.3">
      <c r="B8" s="42"/>
      <c r="C8" s="7">
        <v>0.32693512298604699</v>
      </c>
      <c r="D8" s="7">
        <v>5</v>
      </c>
      <c r="E8" s="7">
        <v>2</v>
      </c>
      <c r="F8" s="8">
        <f t="shared" si="2"/>
        <v>7.6923076923076927E-2</v>
      </c>
      <c r="G8" s="9">
        <f t="shared" si="0"/>
        <v>26</v>
      </c>
      <c r="H8" s="7">
        <f t="shared" si="1"/>
        <v>220.73469387755094</v>
      </c>
      <c r="I8" s="3"/>
      <c r="M8" s="89"/>
      <c r="N8" s="44">
        <v>438254</v>
      </c>
      <c r="O8" s="89"/>
    </row>
    <row r="9" spans="2:15" x14ac:dyDescent="0.3">
      <c r="B9" s="42"/>
      <c r="C9" s="7">
        <v>0.896815871930285</v>
      </c>
      <c r="D9" s="7">
        <v>12</v>
      </c>
      <c r="E9" s="7">
        <v>1</v>
      </c>
      <c r="F9" s="8">
        <f t="shared" si="2"/>
        <v>7.6923076923076927E-2</v>
      </c>
      <c r="G9" s="9">
        <f t="shared" si="0"/>
        <v>13</v>
      </c>
      <c r="H9" s="7">
        <f t="shared" si="1"/>
        <v>776.02040816326519</v>
      </c>
      <c r="I9" s="2"/>
      <c r="L9" s="2"/>
      <c r="M9" s="87">
        <v>3</v>
      </c>
      <c r="N9" s="44">
        <v>436265</v>
      </c>
      <c r="O9" s="87">
        <f>M9/$M$50</f>
        <v>0.23076923076923078</v>
      </c>
    </row>
    <row r="10" spans="2:15" x14ac:dyDescent="0.3">
      <c r="B10" s="42"/>
      <c r="C10" s="7">
        <v>0.40374792090251332</v>
      </c>
      <c r="D10" s="7">
        <v>6</v>
      </c>
      <c r="E10" s="7">
        <v>5</v>
      </c>
      <c r="F10" s="8">
        <f t="shared" si="2"/>
        <v>7.6923076923076927E-2</v>
      </c>
      <c r="G10" s="9">
        <f t="shared" si="0"/>
        <v>65</v>
      </c>
      <c r="H10" s="7">
        <f t="shared" si="1"/>
        <v>582.8775510204083</v>
      </c>
      <c r="I10" s="2"/>
      <c r="M10" s="88"/>
      <c r="N10" s="44">
        <v>436337</v>
      </c>
      <c r="O10" s="88"/>
    </row>
    <row r="11" spans="2:15" x14ac:dyDescent="0.3">
      <c r="B11" s="42"/>
      <c r="C11" s="42"/>
      <c r="D11" s="17"/>
      <c r="E11" s="17">
        <f>SUM(E4:E10)</f>
        <v>22</v>
      </c>
      <c r="F11" s="18"/>
      <c r="G11" s="19"/>
      <c r="H11" s="17"/>
      <c r="I11" s="2"/>
      <c r="M11" s="88"/>
      <c r="N11" s="44">
        <v>437299</v>
      </c>
      <c r="O11" s="88"/>
    </row>
    <row r="12" spans="2:15" x14ac:dyDescent="0.3">
      <c r="B12" s="42"/>
      <c r="C12" s="42"/>
      <c r="D12" s="17"/>
      <c r="E12" s="17"/>
      <c r="F12" s="18"/>
      <c r="G12" s="19"/>
      <c r="H12" s="17"/>
      <c r="I12" s="2"/>
      <c r="M12" s="88"/>
      <c r="N12" s="44">
        <v>437723</v>
      </c>
      <c r="O12" s="88"/>
    </row>
    <row r="13" spans="2:15" ht="43.2" x14ac:dyDescent="0.3">
      <c r="B13" s="42"/>
      <c r="C13" s="16" t="s">
        <v>51</v>
      </c>
      <c r="D13" s="11">
        <f>AVERAGE(G4:G10)</f>
        <v>40.857142857142854</v>
      </c>
      <c r="E13" s="20"/>
      <c r="G13" s="19"/>
      <c r="H13" s="17"/>
      <c r="I13" s="2"/>
      <c r="M13" s="89"/>
      <c r="N13" s="44">
        <v>439136</v>
      </c>
      <c r="O13" s="89"/>
    </row>
    <row r="14" spans="2:15" ht="43.2" x14ac:dyDescent="0.3">
      <c r="B14" s="42"/>
      <c r="C14" s="16" t="s">
        <v>7</v>
      </c>
      <c r="D14" s="12">
        <f>COUNT(G4:G10)</f>
        <v>7</v>
      </c>
      <c r="E14" s="20"/>
      <c r="G14" s="19"/>
      <c r="H14" s="17"/>
      <c r="I14" s="2"/>
      <c r="M14" s="87">
        <v>4</v>
      </c>
      <c r="N14" s="44">
        <v>436271</v>
      </c>
      <c r="O14" s="87">
        <f>M14/$M$50</f>
        <v>0.30769230769230771</v>
      </c>
    </row>
    <row r="15" spans="2:15" x14ac:dyDescent="0.3">
      <c r="B15" s="42"/>
      <c r="C15" s="16" t="s">
        <v>2</v>
      </c>
      <c r="D15" s="12">
        <f>SQRT((SUM(H4:H10))/(COUNT(D4:D10)*(COUNT(D4:D10)-1)))</f>
        <v>14.305224772170234</v>
      </c>
      <c r="I15" s="2"/>
      <c r="M15" s="88"/>
      <c r="N15" s="44">
        <v>437376</v>
      </c>
      <c r="O15" s="88"/>
    </row>
    <row r="16" spans="2:15" x14ac:dyDescent="0.3">
      <c r="B16" s="42"/>
      <c r="C16" s="16" t="s">
        <v>1</v>
      </c>
      <c r="D16" s="12">
        <f>MEDIAN(G4:G10)</f>
        <v>26</v>
      </c>
      <c r="I16" s="2"/>
      <c r="M16" s="88"/>
      <c r="N16" s="44">
        <v>437401</v>
      </c>
      <c r="O16" s="88"/>
    </row>
    <row r="17" spans="2:15" x14ac:dyDescent="0.3">
      <c r="B17" s="42"/>
      <c r="C17" s="16" t="s">
        <v>3</v>
      </c>
      <c r="D17" s="12">
        <f>_xlfn.MODE.SNGL(G4:G10)</f>
        <v>26</v>
      </c>
      <c r="I17" s="2"/>
      <c r="M17" s="88"/>
      <c r="N17" s="44">
        <v>438329</v>
      </c>
      <c r="O17" s="88"/>
    </row>
    <row r="18" spans="2:15" x14ac:dyDescent="0.3">
      <c r="B18" s="42"/>
      <c r="C18" s="42"/>
      <c r="I18" s="2"/>
      <c r="M18" s="89"/>
      <c r="N18" s="44">
        <v>439003</v>
      </c>
      <c r="O18" s="89"/>
    </row>
    <row r="19" spans="2:15" x14ac:dyDescent="0.3">
      <c r="B19" s="42"/>
      <c r="C19" s="42"/>
      <c r="M19" s="87">
        <v>5</v>
      </c>
      <c r="N19" s="44">
        <v>436536</v>
      </c>
      <c r="O19" s="87">
        <f>M19/$M$50</f>
        <v>0.38461538461538464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9"/>
      <c r="N20" s="50">
        <v>437342</v>
      </c>
      <c r="O20" s="89"/>
    </row>
    <row r="21" spans="2:15" x14ac:dyDescent="0.3">
      <c r="G21" s="12">
        <f>MIN(G4:G10)</f>
        <v>13</v>
      </c>
      <c r="H21" s="6">
        <f t="array" ref="H21:H31">FREQUENCY(G4:G10,G21:G31)</f>
        <v>2</v>
      </c>
      <c r="I21" s="13">
        <f t="shared" ref="I21:I31" si="3">H21/COUNT($G$4:$G$10)</f>
        <v>0.2857142857142857</v>
      </c>
      <c r="J21" s="13">
        <f>I21</f>
        <v>0.2857142857142857</v>
      </c>
      <c r="M21" s="87">
        <v>6</v>
      </c>
      <c r="N21" s="44">
        <v>436266</v>
      </c>
      <c r="O21" s="87">
        <f>M21/$M$50</f>
        <v>0.46153846153846156</v>
      </c>
    </row>
    <row r="22" spans="2:15" x14ac:dyDescent="0.3">
      <c r="G22" s="12">
        <f t="shared" ref="G22:G30" si="4">G21+($G$31-$G$21)/10</f>
        <v>23.4</v>
      </c>
      <c r="H22" s="6">
        <v>0</v>
      </c>
      <c r="I22" s="13">
        <f t="shared" si="3"/>
        <v>0</v>
      </c>
      <c r="J22" s="13">
        <f>J21+I22</f>
        <v>0.2857142857142857</v>
      </c>
      <c r="M22" s="88"/>
      <c r="N22" s="44">
        <v>436535</v>
      </c>
      <c r="O22" s="88"/>
    </row>
    <row r="23" spans="2:15" x14ac:dyDescent="0.3">
      <c r="G23" s="12">
        <f t="shared" si="4"/>
        <v>33.799999999999997</v>
      </c>
      <c r="H23" s="6">
        <v>3</v>
      </c>
      <c r="I23" s="13">
        <f t="shared" si="3"/>
        <v>0.42857142857142855</v>
      </c>
      <c r="J23" s="13">
        <f t="shared" ref="J23:J31" si="5">J22+I23</f>
        <v>0.71428571428571419</v>
      </c>
      <c r="M23" s="88"/>
      <c r="N23" s="50">
        <v>437394</v>
      </c>
      <c r="O23" s="88"/>
    </row>
    <row r="24" spans="2:15" x14ac:dyDescent="0.3">
      <c r="G24" s="12">
        <f t="shared" si="4"/>
        <v>44.199999999999996</v>
      </c>
      <c r="H24" s="6">
        <v>0</v>
      </c>
      <c r="I24" s="13">
        <f t="shared" si="3"/>
        <v>0</v>
      </c>
      <c r="J24" s="13">
        <f t="shared" si="5"/>
        <v>0.71428571428571419</v>
      </c>
      <c r="M24" s="88"/>
      <c r="N24" s="44">
        <v>438255</v>
      </c>
      <c r="O24" s="88"/>
    </row>
    <row r="25" spans="2:15" x14ac:dyDescent="0.3">
      <c r="G25" s="12">
        <f t="shared" si="4"/>
        <v>54.599999999999994</v>
      </c>
      <c r="H25" s="6">
        <v>0</v>
      </c>
      <c r="I25" s="13">
        <f t="shared" si="3"/>
        <v>0</v>
      </c>
      <c r="J25" s="13">
        <f t="shared" si="5"/>
        <v>0.71428571428571419</v>
      </c>
      <c r="M25" s="89"/>
      <c r="N25" s="44">
        <v>438916</v>
      </c>
      <c r="O25" s="89"/>
    </row>
    <row r="26" spans="2:15" x14ac:dyDescent="0.3">
      <c r="G26" s="12">
        <f t="shared" si="4"/>
        <v>65</v>
      </c>
      <c r="H26" s="6">
        <v>1</v>
      </c>
      <c r="I26" s="13">
        <f t="shared" si="3"/>
        <v>0.14285714285714285</v>
      </c>
      <c r="J26" s="13">
        <f t="shared" si="5"/>
        <v>0.85714285714285698</v>
      </c>
      <c r="M26" s="87">
        <v>7</v>
      </c>
      <c r="N26" s="44">
        <v>438271</v>
      </c>
      <c r="O26" s="87">
        <f>M26/$M$50</f>
        <v>0.53846153846153844</v>
      </c>
    </row>
    <row r="27" spans="2:15" x14ac:dyDescent="0.3">
      <c r="G27" s="12">
        <f t="shared" si="4"/>
        <v>75.400000000000006</v>
      </c>
      <c r="H27" s="6">
        <v>0</v>
      </c>
      <c r="I27" s="13">
        <f t="shared" si="3"/>
        <v>0</v>
      </c>
      <c r="J27" s="13">
        <f t="shared" si="5"/>
        <v>0.85714285714285698</v>
      </c>
      <c r="M27" s="89"/>
      <c r="N27" s="44">
        <v>438368</v>
      </c>
      <c r="O27" s="89"/>
    </row>
    <row r="28" spans="2:15" x14ac:dyDescent="0.3">
      <c r="G28" s="12">
        <f t="shared" si="4"/>
        <v>85.800000000000011</v>
      </c>
      <c r="H28" s="6">
        <v>0</v>
      </c>
      <c r="I28" s="13">
        <f t="shared" si="3"/>
        <v>0</v>
      </c>
      <c r="J28" s="13">
        <f t="shared" si="5"/>
        <v>0.85714285714285698</v>
      </c>
      <c r="M28" s="87">
        <v>8</v>
      </c>
      <c r="N28" s="44">
        <v>436212</v>
      </c>
      <c r="O28" s="87">
        <f>M28/$M$50</f>
        <v>0.61538461538461542</v>
      </c>
    </row>
    <row r="29" spans="2:15" x14ac:dyDescent="0.3">
      <c r="G29" s="12">
        <f t="shared" si="4"/>
        <v>96.200000000000017</v>
      </c>
      <c r="H29" s="6">
        <v>0</v>
      </c>
      <c r="I29" s="13">
        <f t="shared" si="3"/>
        <v>0</v>
      </c>
      <c r="J29" s="13">
        <f t="shared" si="5"/>
        <v>0.85714285714285698</v>
      </c>
      <c r="M29" s="88"/>
      <c r="N29" s="44">
        <v>436224</v>
      </c>
      <c r="O29" s="88"/>
    </row>
    <row r="30" spans="2:15" x14ac:dyDescent="0.3">
      <c r="G30" s="12">
        <f t="shared" si="4"/>
        <v>106.60000000000002</v>
      </c>
      <c r="H30" s="6">
        <v>0</v>
      </c>
      <c r="I30" s="13">
        <f t="shared" si="3"/>
        <v>0</v>
      </c>
      <c r="J30" s="13">
        <f t="shared" si="5"/>
        <v>0.85714285714285698</v>
      </c>
      <c r="M30" s="88"/>
      <c r="N30" s="44">
        <v>436225</v>
      </c>
      <c r="O30" s="88"/>
    </row>
    <row r="31" spans="2:15" x14ac:dyDescent="0.3">
      <c r="G31" s="11">
        <f>MAX(G4:G10)</f>
        <v>117</v>
      </c>
      <c r="H31" s="6">
        <v>1</v>
      </c>
      <c r="I31" s="13">
        <f t="shared" si="3"/>
        <v>0.14285714285714285</v>
      </c>
      <c r="J31" s="13">
        <f t="shared" si="5"/>
        <v>0.99999999999999978</v>
      </c>
      <c r="M31" s="88"/>
      <c r="N31" s="44">
        <v>436534</v>
      </c>
      <c r="O31" s="88"/>
    </row>
    <row r="32" spans="2:15" x14ac:dyDescent="0.3">
      <c r="M32" s="88"/>
      <c r="N32" s="44">
        <v>438334</v>
      </c>
      <c r="O32" s="88"/>
    </row>
    <row r="33" spans="13:15" x14ac:dyDescent="0.3">
      <c r="M33" s="88"/>
      <c r="N33" s="44">
        <v>438394</v>
      </c>
      <c r="O33" s="88"/>
    </row>
    <row r="34" spans="13:15" x14ac:dyDescent="0.3">
      <c r="M34" s="88"/>
      <c r="N34" s="44">
        <v>438640</v>
      </c>
      <c r="O34" s="88"/>
    </row>
    <row r="35" spans="13:15" x14ac:dyDescent="0.3">
      <c r="M35" s="89"/>
      <c r="N35" s="44">
        <v>439156</v>
      </c>
      <c r="O35" s="89"/>
    </row>
    <row r="36" spans="13:15" x14ac:dyDescent="0.3">
      <c r="M36" s="7">
        <v>9</v>
      </c>
      <c r="N36" s="44">
        <v>439022</v>
      </c>
      <c r="O36" s="8">
        <f>M36/$M$50</f>
        <v>0.69230769230769229</v>
      </c>
    </row>
    <row r="37" spans="13:15" x14ac:dyDescent="0.3">
      <c r="M37" s="87">
        <v>10</v>
      </c>
      <c r="N37" s="44">
        <v>436223</v>
      </c>
      <c r="O37" s="87">
        <f>M37/$M$50</f>
        <v>0.76923076923076927</v>
      </c>
    </row>
    <row r="38" spans="13:15" x14ac:dyDescent="0.3">
      <c r="M38" s="88"/>
      <c r="N38" s="44">
        <v>436241</v>
      </c>
      <c r="O38" s="88"/>
    </row>
    <row r="39" spans="13:15" x14ac:dyDescent="0.3">
      <c r="M39" s="88"/>
      <c r="N39" s="44">
        <v>436281</v>
      </c>
      <c r="O39" s="88"/>
    </row>
    <row r="40" spans="13:15" x14ac:dyDescent="0.3">
      <c r="M40" s="88"/>
      <c r="N40" s="44">
        <v>436533</v>
      </c>
      <c r="O40" s="88"/>
    </row>
    <row r="41" spans="13:15" x14ac:dyDescent="0.3">
      <c r="M41" s="88"/>
      <c r="N41" s="44">
        <v>437303</v>
      </c>
      <c r="O41" s="88"/>
    </row>
    <row r="42" spans="13:15" x14ac:dyDescent="0.3">
      <c r="M42" s="88"/>
      <c r="N42" s="44">
        <v>437304</v>
      </c>
      <c r="O42" s="88"/>
    </row>
    <row r="43" spans="13:15" x14ac:dyDescent="0.3">
      <c r="M43" s="88"/>
      <c r="N43" s="44">
        <v>437563</v>
      </c>
      <c r="O43" s="88"/>
    </row>
    <row r="44" spans="13:15" x14ac:dyDescent="0.3">
      <c r="M44" s="88"/>
      <c r="N44" s="44">
        <v>438164</v>
      </c>
      <c r="O44" s="88"/>
    </row>
    <row r="45" spans="13:15" x14ac:dyDescent="0.3">
      <c r="M45" s="89"/>
      <c r="N45" s="50">
        <v>438256</v>
      </c>
      <c r="O45" s="89"/>
    </row>
    <row r="46" spans="13:15" x14ac:dyDescent="0.3">
      <c r="M46" s="7">
        <v>11</v>
      </c>
      <c r="N46" s="44">
        <v>438124</v>
      </c>
      <c r="O46" s="8">
        <f>M46/$M$50</f>
        <v>0.84615384615384615</v>
      </c>
    </row>
    <row r="47" spans="13:15" x14ac:dyDescent="0.3">
      <c r="M47" s="7">
        <v>12</v>
      </c>
      <c r="N47" s="50">
        <v>437457</v>
      </c>
      <c r="O47" s="8">
        <f>M47/$M$50</f>
        <v>0.92307692307692313</v>
      </c>
    </row>
    <row r="48" spans="13:15" x14ac:dyDescent="0.3">
      <c r="M48" s="87">
        <v>13</v>
      </c>
      <c r="N48" s="50">
        <v>437434</v>
      </c>
      <c r="O48" s="87">
        <f>M48/$M$50</f>
        <v>1</v>
      </c>
    </row>
    <row r="49" spans="13:15" x14ac:dyDescent="0.3">
      <c r="M49" s="89"/>
      <c r="N49" s="50">
        <v>437585</v>
      </c>
      <c r="O49" s="89"/>
    </row>
    <row r="50" spans="13:15" x14ac:dyDescent="0.3">
      <c r="M50" s="60">
        <f>MAX(M4:M49)</f>
        <v>13</v>
      </c>
      <c r="N50" s="61">
        <f>COUNT(N4:N49)</f>
        <v>46</v>
      </c>
      <c r="O50" s="18"/>
    </row>
    <row r="51" spans="13:15" x14ac:dyDescent="0.3">
      <c r="M51" s="18"/>
      <c r="N51" s="20"/>
      <c r="O51" s="18"/>
    </row>
    <row r="52" spans="13:15" x14ac:dyDescent="0.3">
      <c r="M52" s="18"/>
      <c r="N52" s="20"/>
      <c r="O52" s="18"/>
    </row>
    <row r="53" spans="13:15" x14ac:dyDescent="0.3">
      <c r="M53" s="18"/>
      <c r="N53" s="20"/>
      <c r="O53" s="18"/>
    </row>
    <row r="54" spans="13:15" x14ac:dyDescent="0.3">
      <c r="M54" s="18"/>
      <c r="N54" s="20"/>
      <c r="O54" s="18"/>
    </row>
    <row r="55" spans="13:15" x14ac:dyDescent="0.3">
      <c r="M55" s="18"/>
      <c r="N55" s="20"/>
      <c r="O55" s="18"/>
    </row>
    <row r="56" spans="13:15" x14ac:dyDescent="0.3">
      <c r="M56" s="18"/>
      <c r="N56" s="20"/>
      <c r="O56" s="18"/>
    </row>
    <row r="57" spans="13:15" x14ac:dyDescent="0.3">
      <c r="M57" s="18"/>
      <c r="N57" s="20"/>
      <c r="O57" s="18"/>
    </row>
    <row r="58" spans="13:15" x14ac:dyDescent="0.3">
      <c r="M58" s="18"/>
      <c r="N58" s="20"/>
      <c r="O58" s="18"/>
    </row>
    <row r="59" spans="13:15" x14ac:dyDescent="0.3">
      <c r="M59" s="18"/>
      <c r="N59" s="20"/>
      <c r="O59" s="18"/>
    </row>
    <row r="60" spans="13:15" x14ac:dyDescent="0.3">
      <c r="M60" s="18"/>
      <c r="N60" s="20"/>
      <c r="O60" s="18"/>
    </row>
    <row r="61" spans="13:15" x14ac:dyDescent="0.3">
      <c r="M61" s="18"/>
      <c r="N61" s="20"/>
      <c r="O61" s="18"/>
    </row>
    <row r="62" spans="13:15" x14ac:dyDescent="0.3">
      <c r="M62" s="18"/>
      <c r="N62" s="20"/>
      <c r="O62" s="18"/>
    </row>
    <row r="63" spans="13:15" x14ac:dyDescent="0.3">
      <c r="M63" s="18"/>
      <c r="N63" s="20"/>
      <c r="O63" s="18"/>
    </row>
    <row r="64" spans="13:15" x14ac:dyDescent="0.3">
      <c r="M64" s="18"/>
      <c r="N64" s="20"/>
      <c r="O64" s="18"/>
    </row>
    <row r="65" spans="13:15" x14ac:dyDescent="0.3">
      <c r="M65" s="18"/>
      <c r="N65" s="20"/>
      <c r="O65" s="18"/>
    </row>
    <row r="66" spans="13:15" x14ac:dyDescent="0.3">
      <c r="M66" s="18"/>
      <c r="N66" s="20"/>
      <c r="O66" s="18"/>
    </row>
    <row r="67" spans="13:15" x14ac:dyDescent="0.3">
      <c r="M67" s="18"/>
      <c r="N67" s="20"/>
      <c r="O67" s="18"/>
    </row>
    <row r="68" spans="13:15" x14ac:dyDescent="0.3">
      <c r="M68" s="18"/>
      <c r="N68" s="20"/>
      <c r="O68" s="18"/>
    </row>
    <row r="69" spans="13:15" x14ac:dyDescent="0.3">
      <c r="M69" s="18"/>
      <c r="N69" s="20"/>
      <c r="O69" s="18"/>
    </row>
    <row r="70" spans="13:15" x14ac:dyDescent="0.3">
      <c r="M70" s="18"/>
      <c r="N70" s="20"/>
      <c r="O70" s="18"/>
    </row>
    <row r="71" spans="13:15" x14ac:dyDescent="0.3">
      <c r="M71" s="18"/>
      <c r="N71" s="20"/>
      <c r="O71" s="18"/>
    </row>
    <row r="72" spans="13:15" x14ac:dyDescent="0.3">
      <c r="M72" s="18"/>
      <c r="N72" s="20"/>
      <c r="O72" s="18"/>
    </row>
    <row r="73" spans="13:15" x14ac:dyDescent="0.3">
      <c r="M73" s="18"/>
      <c r="N73" s="20"/>
      <c r="O73" s="18"/>
    </row>
    <row r="74" spans="13:15" x14ac:dyDescent="0.3">
      <c r="M74" s="18"/>
      <c r="N74" s="20"/>
      <c r="O74" s="18"/>
    </row>
    <row r="75" spans="13:15" x14ac:dyDescent="0.3">
      <c r="M75" s="18"/>
      <c r="N75" s="20"/>
      <c r="O75" s="18"/>
    </row>
    <row r="76" spans="13:15" x14ac:dyDescent="0.3">
      <c r="M76" s="18"/>
      <c r="N76" s="20"/>
      <c r="O76" s="18"/>
    </row>
    <row r="77" spans="13:15" x14ac:dyDescent="0.3">
      <c r="M77" s="18"/>
      <c r="N77" s="20"/>
      <c r="O77" s="18"/>
    </row>
    <row r="78" spans="13:15" x14ac:dyDescent="0.3">
      <c r="M78" s="18"/>
      <c r="N78" s="20"/>
      <c r="O78" s="18"/>
    </row>
    <row r="79" spans="13:15" x14ac:dyDescent="0.3">
      <c r="M79" s="18"/>
      <c r="N79" s="20"/>
      <c r="O79" s="18"/>
    </row>
    <row r="80" spans="13:15" x14ac:dyDescent="0.3">
      <c r="M80" s="18"/>
      <c r="N80" s="20"/>
      <c r="O80" s="18"/>
    </row>
    <row r="81" spans="13:15" x14ac:dyDescent="0.3">
      <c r="M81" s="18"/>
      <c r="N81" s="20"/>
      <c r="O81" s="18"/>
    </row>
    <row r="82" spans="13:15" x14ac:dyDescent="0.3">
      <c r="M82" s="18"/>
      <c r="N82" s="20"/>
      <c r="O82" s="18"/>
    </row>
    <row r="83" spans="13:15" x14ac:dyDescent="0.3">
      <c r="M83" s="18"/>
      <c r="N83" s="20"/>
      <c r="O83" s="18"/>
    </row>
    <row r="84" spans="13:15" x14ac:dyDescent="0.3">
      <c r="M84" s="18"/>
      <c r="N84" s="20"/>
      <c r="O84" s="18"/>
    </row>
    <row r="85" spans="13:15" x14ac:dyDescent="0.3">
      <c r="M85" s="18"/>
      <c r="N85" s="20"/>
      <c r="O85" s="18"/>
    </row>
    <row r="86" spans="13:15" x14ac:dyDescent="0.3">
      <c r="M86" s="18"/>
      <c r="N86" s="20"/>
      <c r="O86" s="18"/>
    </row>
    <row r="87" spans="13:15" x14ac:dyDescent="0.3">
      <c r="M87" s="18"/>
      <c r="N87" s="20"/>
      <c r="O87" s="18"/>
    </row>
    <row r="88" spans="13:15" x14ac:dyDescent="0.3">
      <c r="M88" s="18"/>
      <c r="N88" s="20"/>
      <c r="O88" s="18"/>
    </row>
    <row r="89" spans="13:15" x14ac:dyDescent="0.3">
      <c r="M89" s="18"/>
      <c r="N89" s="20"/>
      <c r="O89" s="18"/>
    </row>
    <row r="90" spans="13:15" x14ac:dyDescent="0.3">
      <c r="M90" s="18"/>
      <c r="N90" s="20"/>
      <c r="O90" s="18"/>
    </row>
    <row r="91" spans="13:15" x14ac:dyDescent="0.3">
      <c r="M91" s="18"/>
      <c r="N91" s="20"/>
      <c r="O91" s="18"/>
    </row>
    <row r="92" spans="13:15" x14ac:dyDescent="0.3">
      <c r="M92" s="18"/>
      <c r="N92" s="20"/>
      <c r="O92" s="18"/>
    </row>
    <row r="93" spans="13:15" x14ac:dyDescent="0.3">
      <c r="M93" s="18"/>
      <c r="N93" s="20"/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19">
    <mergeCell ref="O28:O35"/>
    <mergeCell ref="O37:O45"/>
    <mergeCell ref="O48:O49"/>
    <mergeCell ref="M26:M27"/>
    <mergeCell ref="M28:M35"/>
    <mergeCell ref="M37:M45"/>
    <mergeCell ref="M48:M49"/>
    <mergeCell ref="O26:O27"/>
    <mergeCell ref="O5:O8"/>
    <mergeCell ref="O9:O13"/>
    <mergeCell ref="O14:O18"/>
    <mergeCell ref="O19:O20"/>
    <mergeCell ref="O21:O25"/>
    <mergeCell ref="M21:M25"/>
    <mergeCell ref="B2:B3"/>
    <mergeCell ref="M5:M8"/>
    <mergeCell ref="M9:M13"/>
    <mergeCell ref="M14:M18"/>
    <mergeCell ref="M19:M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48" workbookViewId="0">
      <selection activeCell="Q9" sqref="Q9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43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43"/>
      <c r="C4" s="7">
        <v>0.61128671870063733</v>
      </c>
      <c r="D4" s="7">
        <v>8</v>
      </c>
      <c r="E4" s="7">
        <v>7</v>
      </c>
      <c r="F4" s="8">
        <f>1/$M$66</f>
        <v>7.6923076923076927E-2</v>
      </c>
      <c r="G4" s="9">
        <f t="shared" ref="G4:G10" si="0">E4/F4</f>
        <v>91</v>
      </c>
      <c r="H4" s="7">
        <f t="shared" ref="H4:H10" si="1">(G4-$D$13)^2</f>
        <v>676</v>
      </c>
      <c r="I4" s="2"/>
      <c r="M4" s="90">
        <v>1</v>
      </c>
      <c r="N4" s="50">
        <v>330926</v>
      </c>
      <c r="O4" s="90">
        <f t="shared" ref="O4:O35" si="2">M4/$M$66</f>
        <v>7.6923076923076927E-2</v>
      </c>
    </row>
    <row r="5" spans="2:15" x14ac:dyDescent="0.3">
      <c r="B5" s="43"/>
      <c r="C5" s="7">
        <v>0.6772643012706353</v>
      </c>
      <c r="D5" s="7">
        <v>9</v>
      </c>
      <c r="E5" s="7">
        <v>3</v>
      </c>
      <c r="F5" s="8">
        <f t="shared" ref="F5:F10" si="3">1/$M$66</f>
        <v>7.6923076923076927E-2</v>
      </c>
      <c r="G5" s="9">
        <f t="shared" si="0"/>
        <v>39</v>
      </c>
      <c r="H5" s="7">
        <f t="shared" si="1"/>
        <v>676</v>
      </c>
      <c r="I5" s="2"/>
      <c r="M5" s="90"/>
      <c r="N5" s="44">
        <v>333282</v>
      </c>
      <c r="O5" s="90">
        <f t="shared" si="2"/>
        <v>0</v>
      </c>
    </row>
    <row r="6" spans="2:15" x14ac:dyDescent="0.3">
      <c r="B6" s="43"/>
      <c r="C6" s="7">
        <v>0.7777629950852748</v>
      </c>
      <c r="D6" s="7">
        <v>11</v>
      </c>
      <c r="E6" s="7">
        <v>4</v>
      </c>
      <c r="F6" s="8">
        <f t="shared" si="3"/>
        <v>7.6923076923076927E-2</v>
      </c>
      <c r="G6" s="9">
        <f t="shared" si="0"/>
        <v>52</v>
      </c>
      <c r="H6" s="7">
        <f t="shared" si="1"/>
        <v>169</v>
      </c>
      <c r="I6" s="3"/>
      <c r="M6" s="87">
        <v>2</v>
      </c>
      <c r="N6" s="44">
        <v>329005</v>
      </c>
      <c r="O6" s="87">
        <f t="shared" si="2"/>
        <v>0.15384615384615385</v>
      </c>
    </row>
    <row r="7" spans="2:15" x14ac:dyDescent="0.3">
      <c r="B7" s="43"/>
      <c r="C7" s="7">
        <v>0.3206142959226117</v>
      </c>
      <c r="D7" s="7">
        <v>5</v>
      </c>
      <c r="E7" s="7">
        <v>5</v>
      </c>
      <c r="F7" s="8">
        <f t="shared" si="3"/>
        <v>7.6923076923076927E-2</v>
      </c>
      <c r="G7" s="9">
        <f t="shared" si="0"/>
        <v>65</v>
      </c>
      <c r="H7" s="7">
        <f t="shared" si="1"/>
        <v>0</v>
      </c>
      <c r="I7" s="3"/>
      <c r="M7" s="88"/>
      <c r="N7" s="44">
        <v>329438</v>
      </c>
      <c r="O7" s="88">
        <f t="shared" si="2"/>
        <v>0</v>
      </c>
    </row>
    <row r="8" spans="2:15" x14ac:dyDescent="0.3">
      <c r="B8" s="43"/>
      <c r="C8" s="7">
        <v>0.74741688365767878</v>
      </c>
      <c r="D8" s="7">
        <v>10</v>
      </c>
      <c r="E8" s="7">
        <v>7</v>
      </c>
      <c r="F8" s="8">
        <f t="shared" si="3"/>
        <v>7.6923076923076927E-2</v>
      </c>
      <c r="G8" s="9">
        <f t="shared" si="0"/>
        <v>91</v>
      </c>
      <c r="H8" s="7">
        <f t="shared" si="1"/>
        <v>676</v>
      </c>
      <c r="I8" s="3"/>
      <c r="M8" s="88"/>
      <c r="N8" s="44">
        <v>330446</v>
      </c>
      <c r="O8" s="88">
        <f t="shared" si="2"/>
        <v>0</v>
      </c>
    </row>
    <row r="9" spans="2:15" x14ac:dyDescent="0.3">
      <c r="B9" s="43"/>
      <c r="C9" s="7">
        <v>5.5206229506763238E-2</v>
      </c>
      <c r="D9" s="7">
        <v>1</v>
      </c>
      <c r="E9" s="7">
        <v>2</v>
      </c>
      <c r="F9" s="8">
        <f t="shared" si="3"/>
        <v>7.6923076923076927E-2</v>
      </c>
      <c r="G9" s="9">
        <f t="shared" si="0"/>
        <v>26</v>
      </c>
      <c r="H9" s="7">
        <f t="shared" si="1"/>
        <v>1521</v>
      </c>
      <c r="I9" s="2"/>
      <c r="L9" s="2"/>
      <c r="M9" s="88"/>
      <c r="N9" s="44">
        <v>331560</v>
      </c>
      <c r="O9" s="88">
        <f t="shared" si="2"/>
        <v>0</v>
      </c>
    </row>
    <row r="10" spans="2:15" x14ac:dyDescent="0.3">
      <c r="B10" s="43"/>
      <c r="C10" s="7">
        <v>0.59317834930030111</v>
      </c>
      <c r="D10" s="7">
        <v>8</v>
      </c>
      <c r="E10" s="7">
        <v>7</v>
      </c>
      <c r="F10" s="8">
        <f t="shared" si="3"/>
        <v>7.6923076923076927E-2</v>
      </c>
      <c r="G10" s="9">
        <f t="shared" si="0"/>
        <v>91</v>
      </c>
      <c r="H10" s="7">
        <f t="shared" si="1"/>
        <v>676</v>
      </c>
      <c r="I10" s="2"/>
      <c r="M10" s="88"/>
      <c r="N10" s="44">
        <v>333202</v>
      </c>
      <c r="O10" s="88">
        <f t="shared" si="2"/>
        <v>0</v>
      </c>
    </row>
    <row r="11" spans="2:15" x14ac:dyDescent="0.3">
      <c r="B11" s="43"/>
      <c r="C11" s="43"/>
      <c r="D11" s="17"/>
      <c r="E11" s="17">
        <f>SUM(E4:E10)</f>
        <v>35</v>
      </c>
      <c r="F11" s="18"/>
      <c r="G11" s="19"/>
      <c r="H11" s="17"/>
      <c r="I11" s="2"/>
      <c r="M11" s="89"/>
      <c r="N11" s="44">
        <v>333319</v>
      </c>
      <c r="O11" s="89">
        <f t="shared" si="2"/>
        <v>0</v>
      </c>
    </row>
    <row r="12" spans="2:15" x14ac:dyDescent="0.3">
      <c r="B12" s="43"/>
      <c r="C12" s="43"/>
      <c r="D12" s="17"/>
      <c r="E12" s="17"/>
      <c r="F12" s="18"/>
      <c r="G12" s="19"/>
      <c r="H12" s="17"/>
      <c r="I12" s="2"/>
      <c r="M12" s="87">
        <v>3</v>
      </c>
      <c r="N12" s="44">
        <v>329503</v>
      </c>
      <c r="O12" s="87">
        <f t="shared" si="2"/>
        <v>0.23076923076923078</v>
      </c>
    </row>
    <row r="13" spans="2:15" ht="43.2" x14ac:dyDescent="0.3">
      <c r="B13" s="43"/>
      <c r="C13" s="16" t="s">
        <v>51</v>
      </c>
      <c r="D13" s="11">
        <f>AVERAGE(G4:G10)</f>
        <v>65</v>
      </c>
      <c r="E13" s="20"/>
      <c r="G13" s="19"/>
      <c r="H13" s="17"/>
      <c r="I13" s="2"/>
      <c r="M13" s="89"/>
      <c r="N13" s="44">
        <v>331653</v>
      </c>
      <c r="O13" s="89">
        <f t="shared" si="2"/>
        <v>0</v>
      </c>
    </row>
    <row r="14" spans="2:15" ht="39" customHeight="1" x14ac:dyDescent="0.3">
      <c r="B14" s="43"/>
      <c r="C14" s="16" t="s">
        <v>7</v>
      </c>
      <c r="D14" s="12">
        <f>COUNT(G4:G10)</f>
        <v>7</v>
      </c>
      <c r="E14" s="20"/>
      <c r="G14" s="19"/>
      <c r="H14" s="17"/>
      <c r="I14" s="2"/>
      <c r="M14" s="87">
        <v>4</v>
      </c>
      <c r="N14" s="44">
        <v>327894</v>
      </c>
      <c r="O14" s="87">
        <f t="shared" si="2"/>
        <v>0.30769230769230771</v>
      </c>
    </row>
    <row r="15" spans="2:15" x14ac:dyDescent="0.3">
      <c r="B15" s="43"/>
      <c r="C15" s="16" t="s">
        <v>2</v>
      </c>
      <c r="D15" s="12">
        <f>SQRT((SUM(H4:H10))/(COUNT(D4:D10)*(COUNT(D4:D10)-1)))</f>
        <v>10.228345302102761</v>
      </c>
      <c r="I15" s="2"/>
      <c r="M15" s="88"/>
      <c r="N15" s="44">
        <v>328780</v>
      </c>
      <c r="O15" s="88">
        <f t="shared" si="2"/>
        <v>0</v>
      </c>
    </row>
    <row r="16" spans="2:15" x14ac:dyDescent="0.3">
      <c r="B16" s="43"/>
      <c r="C16" s="16" t="s">
        <v>1</v>
      </c>
      <c r="D16" s="12">
        <f>MEDIAN(G4:G10)</f>
        <v>65</v>
      </c>
      <c r="I16" s="2"/>
      <c r="M16" s="88"/>
      <c r="N16" s="44">
        <v>333224</v>
      </c>
      <c r="O16" s="88">
        <f t="shared" si="2"/>
        <v>0</v>
      </c>
    </row>
    <row r="17" spans="2:15" x14ac:dyDescent="0.3">
      <c r="B17" s="43"/>
      <c r="C17" s="16" t="s">
        <v>3</v>
      </c>
      <c r="D17" s="12">
        <f>_xlfn.MODE.SNGL(G4:G10)</f>
        <v>91</v>
      </c>
      <c r="I17" s="2"/>
      <c r="M17" s="89"/>
      <c r="N17" s="44">
        <v>333267</v>
      </c>
      <c r="O17" s="89">
        <f t="shared" si="2"/>
        <v>0</v>
      </c>
    </row>
    <row r="18" spans="2:15" x14ac:dyDescent="0.3">
      <c r="B18" s="43"/>
      <c r="C18" s="43"/>
      <c r="I18" s="2"/>
      <c r="M18" s="87">
        <v>5</v>
      </c>
      <c r="N18" s="44">
        <v>328784</v>
      </c>
      <c r="O18" s="87">
        <f t="shared" si="2"/>
        <v>0.38461538461538464</v>
      </c>
    </row>
    <row r="19" spans="2:15" x14ac:dyDescent="0.3">
      <c r="B19" s="43"/>
      <c r="C19" s="43"/>
      <c r="M19" s="88"/>
      <c r="N19" s="44">
        <v>329606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330938</v>
      </c>
      <c r="O20" s="88">
        <f t="shared" si="2"/>
        <v>0</v>
      </c>
    </row>
    <row r="21" spans="2:15" x14ac:dyDescent="0.3">
      <c r="G21" s="12">
        <f>MIN(G4:G10)</f>
        <v>26</v>
      </c>
      <c r="H21" s="6">
        <f t="array" ref="H21:H31">FREQUENCY(G4:G10,G21:G31)</f>
        <v>1</v>
      </c>
      <c r="I21" s="13">
        <f t="shared" ref="I21:I31" si="4">H21/COUNT($G$4:$G$10)</f>
        <v>0.14285714285714285</v>
      </c>
      <c r="J21" s="13">
        <f>I21</f>
        <v>0.14285714285714285</v>
      </c>
      <c r="M21" s="88"/>
      <c r="N21" s="44">
        <v>333166</v>
      </c>
      <c r="O21" s="88">
        <f t="shared" si="2"/>
        <v>0</v>
      </c>
    </row>
    <row r="22" spans="2:15" x14ac:dyDescent="0.3">
      <c r="G22" s="12">
        <f t="shared" ref="G22:G30" si="5">G21+($G$31-$G$21)/10</f>
        <v>32.5</v>
      </c>
      <c r="H22" s="6">
        <v>0</v>
      </c>
      <c r="I22" s="13">
        <f t="shared" si="4"/>
        <v>0</v>
      </c>
      <c r="J22" s="13">
        <f>J21+I22</f>
        <v>0.14285714285714285</v>
      </c>
      <c r="M22" s="89"/>
      <c r="N22" s="50">
        <v>333228</v>
      </c>
      <c r="O22" s="89">
        <f t="shared" si="2"/>
        <v>0</v>
      </c>
    </row>
    <row r="23" spans="2:15" x14ac:dyDescent="0.3">
      <c r="G23" s="12">
        <f t="shared" si="5"/>
        <v>39</v>
      </c>
      <c r="H23" s="6">
        <v>1</v>
      </c>
      <c r="I23" s="13">
        <f t="shared" si="4"/>
        <v>0.14285714285714285</v>
      </c>
      <c r="J23" s="13">
        <f t="shared" ref="J23:J31" si="6">J22+I23</f>
        <v>0.2857142857142857</v>
      </c>
      <c r="M23" s="87">
        <v>6</v>
      </c>
      <c r="N23" s="44">
        <v>329126</v>
      </c>
      <c r="O23" s="87">
        <f t="shared" si="2"/>
        <v>0.46153846153846156</v>
      </c>
    </row>
    <row r="24" spans="2:15" x14ac:dyDescent="0.3">
      <c r="G24" s="12">
        <f t="shared" si="5"/>
        <v>45.5</v>
      </c>
      <c r="H24" s="6">
        <v>0</v>
      </c>
      <c r="I24" s="13">
        <f t="shared" si="4"/>
        <v>0</v>
      </c>
      <c r="J24" s="13">
        <f t="shared" si="6"/>
        <v>0.2857142857142857</v>
      </c>
      <c r="M24" s="88"/>
      <c r="N24" s="44">
        <v>332302</v>
      </c>
      <c r="O24" s="88">
        <f t="shared" si="2"/>
        <v>0</v>
      </c>
    </row>
    <row r="25" spans="2:15" x14ac:dyDescent="0.3">
      <c r="G25" s="12">
        <f t="shared" si="5"/>
        <v>52</v>
      </c>
      <c r="H25" s="6">
        <v>1</v>
      </c>
      <c r="I25" s="13">
        <f t="shared" si="4"/>
        <v>0.14285714285714285</v>
      </c>
      <c r="J25" s="13">
        <f t="shared" si="6"/>
        <v>0.42857142857142855</v>
      </c>
      <c r="M25" s="89"/>
      <c r="N25" s="44">
        <v>333273</v>
      </c>
      <c r="O25" s="89">
        <f t="shared" si="2"/>
        <v>0</v>
      </c>
    </row>
    <row r="26" spans="2:15" x14ac:dyDescent="0.3">
      <c r="G26" s="12">
        <f t="shared" si="5"/>
        <v>58.5</v>
      </c>
      <c r="H26" s="6">
        <v>0</v>
      </c>
      <c r="I26" s="13">
        <f t="shared" si="4"/>
        <v>0</v>
      </c>
      <c r="J26" s="13">
        <f t="shared" si="6"/>
        <v>0.42857142857142855</v>
      </c>
      <c r="M26" s="87">
        <v>7</v>
      </c>
      <c r="N26" s="44">
        <v>328611</v>
      </c>
      <c r="O26" s="87">
        <f t="shared" si="2"/>
        <v>0.53846153846153844</v>
      </c>
    </row>
    <row r="27" spans="2:15" x14ac:dyDescent="0.3">
      <c r="G27" s="12">
        <f t="shared" si="5"/>
        <v>65</v>
      </c>
      <c r="H27" s="6">
        <v>1</v>
      </c>
      <c r="I27" s="13">
        <f t="shared" si="4"/>
        <v>0.14285714285714285</v>
      </c>
      <c r="J27" s="13">
        <f t="shared" si="6"/>
        <v>0.5714285714285714</v>
      </c>
      <c r="M27" s="88"/>
      <c r="N27" s="44">
        <v>329593</v>
      </c>
      <c r="O27" s="88">
        <f t="shared" si="2"/>
        <v>0</v>
      </c>
    </row>
    <row r="28" spans="2:15" x14ac:dyDescent="0.3">
      <c r="G28" s="12">
        <f t="shared" si="5"/>
        <v>71.5</v>
      </c>
      <c r="H28" s="6">
        <v>0</v>
      </c>
      <c r="I28" s="13">
        <f t="shared" si="4"/>
        <v>0</v>
      </c>
      <c r="J28" s="13">
        <f t="shared" si="6"/>
        <v>0.5714285714285714</v>
      </c>
      <c r="M28" s="88"/>
      <c r="N28" s="44">
        <v>333262</v>
      </c>
      <c r="O28" s="88">
        <f t="shared" si="2"/>
        <v>0</v>
      </c>
    </row>
    <row r="29" spans="2:15" x14ac:dyDescent="0.3">
      <c r="G29" s="12">
        <f t="shared" si="5"/>
        <v>78</v>
      </c>
      <c r="H29" s="6">
        <v>0</v>
      </c>
      <c r="I29" s="13">
        <f t="shared" si="4"/>
        <v>0</v>
      </c>
      <c r="J29" s="13">
        <f t="shared" si="6"/>
        <v>0.5714285714285714</v>
      </c>
      <c r="M29" s="88"/>
      <c r="N29" s="44">
        <v>333265</v>
      </c>
      <c r="O29" s="88">
        <f t="shared" si="2"/>
        <v>0</v>
      </c>
    </row>
    <row r="30" spans="2:15" x14ac:dyDescent="0.3">
      <c r="G30" s="12">
        <f t="shared" si="5"/>
        <v>84.5</v>
      </c>
      <c r="H30" s="6">
        <v>0</v>
      </c>
      <c r="I30" s="13">
        <f t="shared" si="4"/>
        <v>0</v>
      </c>
      <c r="J30" s="13">
        <f t="shared" si="6"/>
        <v>0.5714285714285714</v>
      </c>
      <c r="M30" s="88"/>
      <c r="N30" s="44">
        <v>333277</v>
      </c>
      <c r="O30" s="88">
        <f t="shared" si="2"/>
        <v>0</v>
      </c>
    </row>
    <row r="31" spans="2:15" x14ac:dyDescent="0.3">
      <c r="G31" s="11">
        <f>MAX(G4:G10)</f>
        <v>91</v>
      </c>
      <c r="H31" s="6">
        <v>3</v>
      </c>
      <c r="I31" s="13">
        <f t="shared" si="4"/>
        <v>0.42857142857142855</v>
      </c>
      <c r="J31" s="13">
        <f t="shared" si="6"/>
        <v>1</v>
      </c>
      <c r="M31" s="88"/>
      <c r="N31" s="44">
        <v>333342</v>
      </c>
      <c r="O31" s="88">
        <f t="shared" si="2"/>
        <v>0</v>
      </c>
    </row>
    <row r="32" spans="2:15" x14ac:dyDescent="0.3">
      <c r="M32" s="89"/>
      <c r="N32" s="44">
        <v>333350</v>
      </c>
      <c r="O32" s="89">
        <f t="shared" si="2"/>
        <v>0</v>
      </c>
    </row>
    <row r="33" spans="13:15" x14ac:dyDescent="0.3">
      <c r="M33" s="87">
        <v>8</v>
      </c>
      <c r="N33" s="44">
        <v>328375</v>
      </c>
      <c r="O33" s="87">
        <f t="shared" si="2"/>
        <v>0.61538461538461542</v>
      </c>
    </row>
    <row r="34" spans="13:15" x14ac:dyDescent="0.3">
      <c r="M34" s="88"/>
      <c r="N34" s="50">
        <v>329301</v>
      </c>
      <c r="O34" s="88">
        <f t="shared" si="2"/>
        <v>0</v>
      </c>
    </row>
    <row r="35" spans="13:15" x14ac:dyDescent="0.3">
      <c r="M35" s="88"/>
      <c r="N35" s="44">
        <v>329353</v>
      </c>
      <c r="O35" s="88">
        <f t="shared" si="2"/>
        <v>0</v>
      </c>
    </row>
    <row r="36" spans="13:15" x14ac:dyDescent="0.3">
      <c r="M36" s="88"/>
      <c r="N36" s="44">
        <v>329505</v>
      </c>
      <c r="O36" s="88">
        <f t="shared" ref="O36:O65" si="7">M36/$M$66</f>
        <v>0</v>
      </c>
    </row>
    <row r="37" spans="13:15" x14ac:dyDescent="0.3">
      <c r="M37" s="88"/>
      <c r="N37" s="44">
        <v>332407</v>
      </c>
      <c r="O37" s="88">
        <f t="shared" si="7"/>
        <v>0</v>
      </c>
    </row>
    <row r="38" spans="13:15" x14ac:dyDescent="0.3">
      <c r="M38" s="88"/>
      <c r="N38" s="44">
        <v>333247</v>
      </c>
      <c r="O38" s="88">
        <f t="shared" si="7"/>
        <v>0</v>
      </c>
    </row>
    <row r="39" spans="13:15" x14ac:dyDescent="0.3">
      <c r="M39" s="89"/>
      <c r="N39" s="44">
        <v>333308</v>
      </c>
      <c r="O39" s="89">
        <f t="shared" si="7"/>
        <v>0</v>
      </c>
    </row>
    <row r="40" spans="13:15" x14ac:dyDescent="0.3">
      <c r="M40" s="87">
        <v>9</v>
      </c>
      <c r="N40" s="50">
        <v>329504</v>
      </c>
      <c r="O40" s="87">
        <f t="shared" si="7"/>
        <v>0.69230769230769229</v>
      </c>
    </row>
    <row r="41" spans="13:15" x14ac:dyDescent="0.3">
      <c r="M41" s="88"/>
      <c r="N41" s="44">
        <v>330041</v>
      </c>
      <c r="O41" s="88">
        <f t="shared" si="7"/>
        <v>0</v>
      </c>
    </row>
    <row r="42" spans="13:15" x14ac:dyDescent="0.3">
      <c r="M42" s="89"/>
      <c r="N42" s="44">
        <v>333203</v>
      </c>
      <c r="O42" s="89">
        <f t="shared" si="7"/>
        <v>0</v>
      </c>
    </row>
    <row r="43" spans="13:15" x14ac:dyDescent="0.3">
      <c r="M43" s="87">
        <v>10</v>
      </c>
      <c r="N43" s="44">
        <v>328614</v>
      </c>
      <c r="O43" s="87">
        <f t="shared" si="7"/>
        <v>0.76923076923076927</v>
      </c>
    </row>
    <row r="44" spans="13:15" x14ac:dyDescent="0.3">
      <c r="M44" s="88"/>
      <c r="N44" s="44">
        <v>330519</v>
      </c>
      <c r="O44" s="88">
        <f t="shared" si="7"/>
        <v>0</v>
      </c>
    </row>
    <row r="45" spans="13:15" x14ac:dyDescent="0.3">
      <c r="M45" s="88"/>
      <c r="N45" s="50">
        <v>332958</v>
      </c>
      <c r="O45" s="88">
        <f t="shared" si="7"/>
        <v>0</v>
      </c>
    </row>
    <row r="46" spans="13:15" x14ac:dyDescent="0.3">
      <c r="M46" s="88"/>
      <c r="N46" s="44">
        <v>333227</v>
      </c>
      <c r="O46" s="88">
        <f t="shared" si="7"/>
        <v>0</v>
      </c>
    </row>
    <row r="47" spans="13:15" x14ac:dyDescent="0.3">
      <c r="M47" s="88"/>
      <c r="N47" s="44">
        <v>333343</v>
      </c>
      <c r="O47" s="88">
        <f t="shared" si="7"/>
        <v>0</v>
      </c>
    </row>
    <row r="48" spans="13:15" x14ac:dyDescent="0.3">
      <c r="M48" s="88"/>
      <c r="N48" s="44">
        <v>333344</v>
      </c>
      <c r="O48" s="88">
        <f t="shared" si="7"/>
        <v>0</v>
      </c>
    </row>
    <row r="49" spans="13:15" x14ac:dyDescent="0.3">
      <c r="M49" s="89"/>
      <c r="N49" s="44">
        <v>333354</v>
      </c>
      <c r="O49" s="89">
        <f t="shared" si="7"/>
        <v>0</v>
      </c>
    </row>
    <row r="50" spans="13:15" x14ac:dyDescent="0.3">
      <c r="M50" s="87">
        <v>11</v>
      </c>
      <c r="N50" s="44">
        <v>328777</v>
      </c>
      <c r="O50" s="87">
        <f t="shared" si="7"/>
        <v>0.84615384615384615</v>
      </c>
    </row>
    <row r="51" spans="13:15" x14ac:dyDescent="0.3">
      <c r="M51" s="88"/>
      <c r="N51" s="44">
        <v>329110</v>
      </c>
      <c r="O51" s="88">
        <f t="shared" si="7"/>
        <v>0</v>
      </c>
    </row>
    <row r="52" spans="13:15" x14ac:dyDescent="0.3">
      <c r="M52" s="88"/>
      <c r="N52" s="50">
        <v>331820</v>
      </c>
      <c r="O52" s="88">
        <f t="shared" si="7"/>
        <v>0</v>
      </c>
    </row>
    <row r="53" spans="13:15" x14ac:dyDescent="0.3">
      <c r="M53" s="89"/>
      <c r="N53" s="44">
        <v>333317</v>
      </c>
      <c r="O53" s="89">
        <f t="shared" si="7"/>
        <v>0</v>
      </c>
    </row>
    <row r="54" spans="13:15" x14ac:dyDescent="0.3">
      <c r="M54" s="87">
        <v>12</v>
      </c>
      <c r="N54" s="44">
        <v>329592</v>
      </c>
      <c r="O54" s="87">
        <f t="shared" si="7"/>
        <v>0.92307692307692313</v>
      </c>
    </row>
    <row r="55" spans="13:15" x14ac:dyDescent="0.3">
      <c r="M55" s="88"/>
      <c r="N55" s="44">
        <v>330399</v>
      </c>
      <c r="O55" s="88">
        <f t="shared" si="7"/>
        <v>0</v>
      </c>
    </row>
    <row r="56" spans="13:15" x14ac:dyDescent="0.3">
      <c r="M56" s="88"/>
      <c r="N56" s="44">
        <v>330479</v>
      </c>
      <c r="O56" s="88">
        <f t="shared" si="7"/>
        <v>0</v>
      </c>
    </row>
    <row r="57" spans="13:15" x14ac:dyDescent="0.3">
      <c r="M57" s="88"/>
      <c r="N57" s="44">
        <v>333245</v>
      </c>
      <c r="O57" s="88">
        <f t="shared" si="7"/>
        <v>0</v>
      </c>
    </row>
    <row r="58" spans="13:15" x14ac:dyDescent="0.3">
      <c r="M58" s="89"/>
      <c r="N58" s="44">
        <v>333251</v>
      </c>
      <c r="O58" s="89">
        <f t="shared" si="7"/>
        <v>0</v>
      </c>
    </row>
    <row r="59" spans="13:15" x14ac:dyDescent="0.3">
      <c r="M59" s="87">
        <v>13</v>
      </c>
      <c r="N59" s="44">
        <v>329352</v>
      </c>
      <c r="O59" s="87">
        <f t="shared" si="7"/>
        <v>1</v>
      </c>
    </row>
    <row r="60" spans="13:15" x14ac:dyDescent="0.3">
      <c r="M60" s="88"/>
      <c r="N60" s="44">
        <v>331657</v>
      </c>
      <c r="O60" s="88">
        <f t="shared" si="7"/>
        <v>0</v>
      </c>
    </row>
    <row r="61" spans="13:15" x14ac:dyDescent="0.3">
      <c r="M61" s="88"/>
      <c r="N61" s="44">
        <v>332563</v>
      </c>
      <c r="O61" s="88">
        <f t="shared" si="7"/>
        <v>0</v>
      </c>
    </row>
    <row r="62" spans="13:15" x14ac:dyDescent="0.3">
      <c r="M62" s="88"/>
      <c r="N62" s="44">
        <v>333259</v>
      </c>
      <c r="O62" s="88">
        <f t="shared" si="7"/>
        <v>0</v>
      </c>
    </row>
    <row r="63" spans="13:15" x14ac:dyDescent="0.3">
      <c r="M63" s="88"/>
      <c r="N63" s="44">
        <v>333318</v>
      </c>
      <c r="O63" s="88">
        <f t="shared" si="7"/>
        <v>0</v>
      </c>
    </row>
    <row r="64" spans="13:15" x14ac:dyDescent="0.3">
      <c r="M64" s="88"/>
      <c r="N64" s="44">
        <v>333348</v>
      </c>
      <c r="O64" s="88">
        <f t="shared" si="7"/>
        <v>0</v>
      </c>
    </row>
    <row r="65" spans="13:15" x14ac:dyDescent="0.3">
      <c r="M65" s="89"/>
      <c r="N65" s="44">
        <v>333355</v>
      </c>
      <c r="O65" s="89">
        <f t="shared" si="7"/>
        <v>0</v>
      </c>
    </row>
    <row r="66" spans="13:15" x14ac:dyDescent="0.3">
      <c r="M66" s="60">
        <f>MAX(M6:M65)</f>
        <v>13</v>
      </c>
      <c r="N66" s="61">
        <f>COUNT(N4:N65)</f>
        <v>62</v>
      </c>
      <c r="O66" s="18"/>
    </row>
    <row r="67" spans="13:15" x14ac:dyDescent="0.3">
      <c r="M67" s="18"/>
      <c r="N67" s="20"/>
      <c r="O67" s="18"/>
    </row>
    <row r="68" spans="13:15" x14ac:dyDescent="0.3">
      <c r="M68" s="18"/>
      <c r="N68" s="20"/>
      <c r="O68" s="18"/>
    </row>
    <row r="69" spans="13:15" x14ac:dyDescent="0.3">
      <c r="M69" s="18"/>
      <c r="N69" s="20"/>
      <c r="O69" s="18"/>
    </row>
    <row r="70" spans="13:15" x14ac:dyDescent="0.3">
      <c r="M70" s="18"/>
      <c r="N70" s="20"/>
      <c r="O70" s="18"/>
    </row>
    <row r="71" spans="13:15" x14ac:dyDescent="0.3">
      <c r="M71" s="18"/>
      <c r="N71" s="20"/>
      <c r="O71" s="18"/>
    </row>
    <row r="72" spans="13:15" x14ac:dyDescent="0.3">
      <c r="M72" s="18"/>
      <c r="N72" s="20"/>
      <c r="O72" s="18"/>
    </row>
    <row r="73" spans="13:15" x14ac:dyDescent="0.3">
      <c r="M73" s="18"/>
      <c r="N73" s="20"/>
      <c r="O73" s="18"/>
    </row>
    <row r="74" spans="13:15" x14ac:dyDescent="0.3">
      <c r="M74" s="18"/>
      <c r="N74" s="20"/>
      <c r="O74" s="18"/>
    </row>
    <row r="75" spans="13:15" x14ac:dyDescent="0.3">
      <c r="M75" s="18"/>
      <c r="N75" s="20"/>
      <c r="O75" s="18"/>
    </row>
    <row r="76" spans="13:15" x14ac:dyDescent="0.3">
      <c r="M76" s="18"/>
      <c r="N76" s="20"/>
      <c r="O76" s="18"/>
    </row>
    <row r="77" spans="13:15" x14ac:dyDescent="0.3">
      <c r="M77" s="18"/>
      <c r="N77" s="20"/>
      <c r="O77" s="18"/>
    </row>
    <row r="78" spans="13:15" x14ac:dyDescent="0.3">
      <c r="M78" s="18"/>
      <c r="N78" s="20"/>
      <c r="O78" s="18"/>
    </row>
    <row r="79" spans="13:15" x14ac:dyDescent="0.3">
      <c r="M79" s="18"/>
      <c r="N79" s="20"/>
      <c r="O79" s="18"/>
    </row>
    <row r="80" spans="13:15" x14ac:dyDescent="0.3">
      <c r="M80" s="18"/>
      <c r="N80" s="20"/>
      <c r="O80" s="18"/>
    </row>
    <row r="81" spans="13:15" x14ac:dyDescent="0.3">
      <c r="M81" s="18"/>
      <c r="N81" s="20"/>
      <c r="O81" s="18"/>
    </row>
    <row r="82" spans="13:15" x14ac:dyDescent="0.3">
      <c r="M82" s="18"/>
      <c r="N82" s="20"/>
      <c r="O82" s="18"/>
    </row>
    <row r="83" spans="13:15" x14ac:dyDescent="0.3">
      <c r="M83" s="18"/>
      <c r="N83" s="20"/>
      <c r="O83" s="18"/>
    </row>
    <row r="84" spans="13:15" x14ac:dyDescent="0.3">
      <c r="M84" s="18"/>
      <c r="N84" s="20"/>
      <c r="O84" s="18"/>
    </row>
    <row r="85" spans="13:15" x14ac:dyDescent="0.3">
      <c r="M85" s="18"/>
      <c r="N85" s="20"/>
      <c r="O85" s="18"/>
    </row>
    <row r="86" spans="13:15" x14ac:dyDescent="0.3">
      <c r="M86" s="18"/>
      <c r="N86" s="20"/>
      <c r="O86" s="18"/>
    </row>
    <row r="87" spans="13:15" x14ac:dyDescent="0.3">
      <c r="M87" s="18"/>
      <c r="N87" s="20"/>
      <c r="O87" s="18"/>
    </row>
    <row r="88" spans="13:15" x14ac:dyDescent="0.3">
      <c r="M88" s="18"/>
      <c r="N88" s="20"/>
      <c r="O88" s="18"/>
    </row>
    <row r="89" spans="13:15" x14ac:dyDescent="0.3">
      <c r="M89" s="18"/>
      <c r="N89" s="20"/>
      <c r="O89" s="18"/>
    </row>
    <row r="90" spans="13:15" x14ac:dyDescent="0.3">
      <c r="M90" s="18"/>
      <c r="N90" s="20"/>
      <c r="O90" s="18"/>
    </row>
    <row r="91" spans="13:15" x14ac:dyDescent="0.3">
      <c r="M91" s="18"/>
      <c r="N91" s="20"/>
      <c r="O91" s="18"/>
    </row>
    <row r="92" spans="13:15" x14ac:dyDescent="0.3">
      <c r="M92" s="18"/>
      <c r="N92" s="20"/>
      <c r="O92" s="18"/>
    </row>
    <row r="93" spans="13:15" x14ac:dyDescent="0.3">
      <c r="M93" s="18"/>
      <c r="N93" s="20"/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27">
    <mergeCell ref="M43:M49"/>
    <mergeCell ref="B2:B3"/>
    <mergeCell ref="M4:M5"/>
    <mergeCell ref="M6:M11"/>
    <mergeCell ref="M12:M13"/>
    <mergeCell ref="M14:M17"/>
    <mergeCell ref="O59:O65"/>
    <mergeCell ref="M50:M53"/>
    <mergeCell ref="M54:M58"/>
    <mergeCell ref="M59:M65"/>
    <mergeCell ref="O4:O5"/>
    <mergeCell ref="O6:O11"/>
    <mergeCell ref="O12:O13"/>
    <mergeCell ref="O14:O17"/>
    <mergeCell ref="O18:O22"/>
    <mergeCell ref="O23:O25"/>
    <mergeCell ref="O26:O32"/>
    <mergeCell ref="M18:M22"/>
    <mergeCell ref="M23:M25"/>
    <mergeCell ref="M26:M32"/>
    <mergeCell ref="M33:M39"/>
    <mergeCell ref="M40:M42"/>
    <mergeCell ref="O33:O39"/>
    <mergeCell ref="O40:O42"/>
    <mergeCell ref="O43:O49"/>
    <mergeCell ref="O50:O53"/>
    <mergeCell ref="O54:O5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24"/>
  <sheetViews>
    <sheetView topLeftCell="B695" workbookViewId="0">
      <selection activeCell="Q9" sqref="Q9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43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43"/>
      <c r="C4" s="7">
        <v>0.88764241667955446</v>
      </c>
      <c r="D4" s="7">
        <v>14</v>
      </c>
      <c r="E4" s="7">
        <v>42</v>
      </c>
      <c r="F4" s="8">
        <f>1/$M$724</f>
        <v>6.6666666666666666E-2</v>
      </c>
      <c r="G4" s="9">
        <f t="shared" ref="G4:G10" si="0">E4/F4</f>
        <v>630</v>
      </c>
      <c r="H4" s="7">
        <f t="shared" ref="H4:H10" si="1">(G4-$D$13)^2</f>
        <v>2429.0816326530662</v>
      </c>
      <c r="I4" s="2"/>
      <c r="M4" s="87">
        <v>1</v>
      </c>
      <c r="N4" s="44">
        <v>506223</v>
      </c>
      <c r="O4" s="87">
        <f t="shared" ref="O4:O67" si="2">M4/$M$724</f>
        <v>6.6666666666666666E-2</v>
      </c>
    </row>
    <row r="5" spans="2:15" x14ac:dyDescent="0.3">
      <c r="B5" s="43"/>
      <c r="C5" s="7">
        <v>0.76399431080041769</v>
      </c>
      <c r="D5" s="7">
        <v>12</v>
      </c>
      <c r="E5" s="7">
        <v>51</v>
      </c>
      <c r="F5" s="8">
        <f t="shared" ref="F5:F10" si="3">1/$M$724</f>
        <v>6.6666666666666666E-2</v>
      </c>
      <c r="G5" s="9">
        <f t="shared" si="0"/>
        <v>765</v>
      </c>
      <c r="H5" s="7">
        <f t="shared" si="1"/>
        <v>7346.9387755101961</v>
      </c>
      <c r="I5" s="2"/>
      <c r="M5" s="88"/>
      <c r="N5" s="44">
        <v>507168</v>
      </c>
      <c r="O5" s="88">
        <f t="shared" si="2"/>
        <v>0</v>
      </c>
    </row>
    <row r="6" spans="2:15" x14ac:dyDescent="0.3">
      <c r="B6" s="43"/>
      <c r="C6" s="7">
        <v>0.89730343165537063</v>
      </c>
      <c r="D6" s="7">
        <v>14</v>
      </c>
      <c r="E6" s="7">
        <v>42</v>
      </c>
      <c r="F6" s="8">
        <f t="shared" si="3"/>
        <v>6.6666666666666666E-2</v>
      </c>
      <c r="G6" s="9">
        <f t="shared" si="0"/>
        <v>630</v>
      </c>
      <c r="H6" s="7">
        <f t="shared" si="1"/>
        <v>2429.0816326530662</v>
      </c>
      <c r="I6" s="3"/>
      <c r="M6" s="88"/>
      <c r="N6" s="44">
        <v>507228</v>
      </c>
      <c r="O6" s="88">
        <f t="shared" si="2"/>
        <v>0</v>
      </c>
    </row>
    <row r="7" spans="2:15" x14ac:dyDescent="0.3">
      <c r="B7" s="43"/>
      <c r="C7" s="7">
        <v>0.54208758196499718</v>
      </c>
      <c r="D7" s="7">
        <v>9</v>
      </c>
      <c r="E7" s="7">
        <v>37</v>
      </c>
      <c r="F7" s="8">
        <f t="shared" si="3"/>
        <v>6.6666666666666666E-2</v>
      </c>
      <c r="G7" s="9">
        <f t="shared" si="0"/>
        <v>555</v>
      </c>
      <c r="H7" s="7">
        <f t="shared" si="1"/>
        <v>15446.938775510216</v>
      </c>
      <c r="I7" s="3"/>
      <c r="M7" s="88"/>
      <c r="N7" s="44">
        <v>507662</v>
      </c>
      <c r="O7" s="88">
        <f t="shared" si="2"/>
        <v>0</v>
      </c>
    </row>
    <row r="8" spans="2:15" x14ac:dyDescent="0.3">
      <c r="B8" s="43"/>
      <c r="C8" s="7">
        <v>0.51064551344355302</v>
      </c>
      <c r="D8" s="7">
        <v>8</v>
      </c>
      <c r="E8" s="7">
        <v>48</v>
      </c>
      <c r="F8" s="8">
        <f t="shared" si="3"/>
        <v>6.6666666666666666E-2</v>
      </c>
      <c r="G8" s="9">
        <f t="shared" si="0"/>
        <v>720</v>
      </c>
      <c r="H8" s="7">
        <f t="shared" si="1"/>
        <v>1657.6530612244858</v>
      </c>
      <c r="I8" s="3"/>
      <c r="M8" s="88"/>
      <c r="N8" s="44">
        <v>513783</v>
      </c>
      <c r="O8" s="88">
        <f t="shared" si="2"/>
        <v>0</v>
      </c>
    </row>
    <row r="9" spans="2:15" x14ac:dyDescent="0.3">
      <c r="B9" s="43"/>
      <c r="C9" s="7">
        <v>0.45705762188608556</v>
      </c>
      <c r="D9" s="7">
        <v>7</v>
      </c>
      <c r="E9" s="7">
        <v>46</v>
      </c>
      <c r="F9" s="8">
        <f t="shared" si="3"/>
        <v>6.6666666666666666E-2</v>
      </c>
      <c r="G9" s="9">
        <f t="shared" si="0"/>
        <v>690</v>
      </c>
      <c r="H9" s="7">
        <f t="shared" si="1"/>
        <v>114.79591836734589</v>
      </c>
      <c r="I9" s="2"/>
      <c r="L9" s="2"/>
      <c r="M9" s="88"/>
      <c r="N9" s="44">
        <v>515197</v>
      </c>
      <c r="O9" s="88">
        <f t="shared" si="2"/>
        <v>0</v>
      </c>
    </row>
    <row r="10" spans="2:15" x14ac:dyDescent="0.3">
      <c r="B10" s="43"/>
      <c r="C10" s="7">
        <v>0.73613870137580362</v>
      </c>
      <c r="D10" s="7">
        <v>12</v>
      </c>
      <c r="E10" s="7">
        <v>51</v>
      </c>
      <c r="F10" s="8">
        <f t="shared" si="3"/>
        <v>6.6666666666666666E-2</v>
      </c>
      <c r="G10" s="9">
        <f t="shared" si="0"/>
        <v>765</v>
      </c>
      <c r="H10" s="7">
        <f t="shared" si="1"/>
        <v>7346.9387755101961</v>
      </c>
      <c r="I10" s="2"/>
      <c r="M10" s="88"/>
      <c r="N10" s="44">
        <v>515742</v>
      </c>
      <c r="O10" s="88">
        <f t="shared" si="2"/>
        <v>0</v>
      </c>
    </row>
    <row r="11" spans="2:15" x14ac:dyDescent="0.3">
      <c r="B11" s="43"/>
      <c r="C11" s="43"/>
      <c r="D11" s="17"/>
      <c r="E11" s="17">
        <f>SUM(E4:E10)</f>
        <v>317</v>
      </c>
      <c r="F11" s="18"/>
      <c r="G11" s="19"/>
      <c r="H11" s="17"/>
      <c r="I11" s="2"/>
      <c r="M11" s="88"/>
      <c r="N11" s="44">
        <v>515760</v>
      </c>
      <c r="O11" s="88">
        <f t="shared" si="2"/>
        <v>0</v>
      </c>
    </row>
    <row r="12" spans="2:15" x14ac:dyDescent="0.3">
      <c r="B12" s="43"/>
      <c r="C12" s="43"/>
      <c r="D12" s="17"/>
      <c r="E12" s="17"/>
      <c r="F12" s="18"/>
      <c r="G12" s="19"/>
      <c r="H12" s="17"/>
      <c r="I12" s="2"/>
      <c r="M12" s="88"/>
      <c r="N12" s="44">
        <v>515988</v>
      </c>
      <c r="O12" s="88">
        <f t="shared" si="2"/>
        <v>0</v>
      </c>
    </row>
    <row r="13" spans="2:15" ht="43.2" x14ac:dyDescent="0.3">
      <c r="B13" s="43"/>
      <c r="C13" s="16" t="s">
        <v>51</v>
      </c>
      <c r="D13" s="11">
        <f>AVERAGE(G4:G10)</f>
        <v>679.28571428571433</v>
      </c>
      <c r="E13" s="20"/>
      <c r="G13" s="19"/>
      <c r="H13" s="17"/>
      <c r="I13" s="2"/>
      <c r="M13" s="88"/>
      <c r="N13" s="44">
        <v>517030</v>
      </c>
      <c r="O13" s="88">
        <f t="shared" si="2"/>
        <v>0</v>
      </c>
    </row>
    <row r="14" spans="2:15" ht="43.2" x14ac:dyDescent="0.3">
      <c r="B14" s="43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44">
        <v>518519</v>
      </c>
      <c r="O14" s="88">
        <f t="shared" si="2"/>
        <v>0</v>
      </c>
    </row>
    <row r="15" spans="2:15" x14ac:dyDescent="0.3">
      <c r="B15" s="43"/>
      <c r="C15" s="16" t="s">
        <v>2</v>
      </c>
      <c r="D15" s="12">
        <f>SQRT((SUM(H4:H10))/(COUNT(D4:D10)*(COUNT(D4:D10)-1)))</f>
        <v>29.589021681725683</v>
      </c>
      <c r="I15" s="2"/>
      <c r="M15" s="88"/>
      <c r="N15" s="44">
        <v>518761</v>
      </c>
      <c r="O15" s="88">
        <f t="shared" si="2"/>
        <v>0</v>
      </c>
    </row>
    <row r="16" spans="2:15" x14ac:dyDescent="0.3">
      <c r="B16" s="43"/>
      <c r="C16" s="16" t="s">
        <v>1</v>
      </c>
      <c r="D16" s="12">
        <f>MEDIAN(G4:G10)</f>
        <v>690</v>
      </c>
      <c r="I16" s="2"/>
      <c r="M16" s="88"/>
      <c r="N16" s="44">
        <v>520781</v>
      </c>
      <c r="O16" s="88">
        <f t="shared" si="2"/>
        <v>0</v>
      </c>
    </row>
    <row r="17" spans="2:15" x14ac:dyDescent="0.3">
      <c r="B17" s="43"/>
      <c r="C17" s="16" t="s">
        <v>3</v>
      </c>
      <c r="D17" s="12">
        <f>_xlfn.MODE.SNGL(G4:G10)</f>
        <v>630</v>
      </c>
      <c r="I17" s="2"/>
      <c r="M17" s="88"/>
      <c r="N17" s="44">
        <v>521101</v>
      </c>
      <c r="O17" s="88">
        <f t="shared" si="2"/>
        <v>0</v>
      </c>
    </row>
    <row r="18" spans="2:15" x14ac:dyDescent="0.3">
      <c r="B18" s="43"/>
      <c r="C18" s="43"/>
      <c r="I18" s="2"/>
      <c r="M18" s="88"/>
      <c r="N18" s="44">
        <v>523389</v>
      </c>
      <c r="O18" s="88">
        <f t="shared" si="2"/>
        <v>0</v>
      </c>
    </row>
    <row r="19" spans="2:15" x14ac:dyDescent="0.3">
      <c r="B19" s="43"/>
      <c r="C19" s="43"/>
      <c r="M19" s="88"/>
      <c r="N19" s="44">
        <v>523448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8"/>
      <c r="N20" s="44">
        <v>523484</v>
      </c>
      <c r="O20" s="88">
        <f t="shared" si="2"/>
        <v>0</v>
      </c>
    </row>
    <row r="21" spans="2:15" x14ac:dyDescent="0.3">
      <c r="G21" s="12">
        <f>MIN(G4:G10)</f>
        <v>555</v>
      </c>
      <c r="H21" s="6">
        <f t="array" ref="H21:H31">FREQUENCY(G4:G10,G21:G31)</f>
        <v>1</v>
      </c>
      <c r="I21" s="13">
        <f t="shared" ref="I21:I31" si="4">H21/COUNT($G$4:$G$10)</f>
        <v>0.14285714285714285</v>
      </c>
      <c r="J21" s="13">
        <f>I21</f>
        <v>0.14285714285714285</v>
      </c>
      <c r="M21" s="88"/>
      <c r="N21" s="44">
        <v>523893</v>
      </c>
      <c r="O21" s="88">
        <f t="shared" si="2"/>
        <v>0</v>
      </c>
    </row>
    <row r="22" spans="2:15" x14ac:dyDescent="0.3">
      <c r="G22" s="12">
        <f t="shared" ref="G22:G30" si="5">G21+($G$31-$G$21)/10</f>
        <v>576</v>
      </c>
      <c r="H22" s="6">
        <v>0</v>
      </c>
      <c r="I22" s="13">
        <f t="shared" si="4"/>
        <v>0</v>
      </c>
      <c r="J22" s="13">
        <f>J21+I22</f>
        <v>0.14285714285714285</v>
      </c>
      <c r="M22" s="88"/>
      <c r="N22" s="44">
        <v>523896</v>
      </c>
      <c r="O22" s="88">
        <f t="shared" si="2"/>
        <v>0</v>
      </c>
    </row>
    <row r="23" spans="2:15" x14ac:dyDescent="0.3">
      <c r="G23" s="12">
        <f t="shared" si="5"/>
        <v>597</v>
      </c>
      <c r="H23" s="6">
        <v>0</v>
      </c>
      <c r="I23" s="13">
        <f t="shared" si="4"/>
        <v>0</v>
      </c>
      <c r="J23" s="13">
        <f t="shared" ref="J23:J31" si="6">J22+I23</f>
        <v>0.14285714285714285</v>
      </c>
      <c r="M23" s="88"/>
      <c r="N23" s="44">
        <v>523899</v>
      </c>
      <c r="O23" s="88">
        <f t="shared" si="2"/>
        <v>0</v>
      </c>
    </row>
    <row r="24" spans="2:15" x14ac:dyDescent="0.3">
      <c r="G24" s="12">
        <f t="shared" si="5"/>
        <v>618</v>
      </c>
      <c r="H24" s="6">
        <v>0</v>
      </c>
      <c r="I24" s="13">
        <f t="shared" si="4"/>
        <v>0</v>
      </c>
      <c r="J24" s="13">
        <f t="shared" si="6"/>
        <v>0.14285714285714285</v>
      </c>
      <c r="M24" s="88"/>
      <c r="N24" s="44">
        <v>524575</v>
      </c>
      <c r="O24" s="88">
        <f t="shared" si="2"/>
        <v>0</v>
      </c>
    </row>
    <row r="25" spans="2:15" x14ac:dyDescent="0.3">
      <c r="G25" s="12">
        <f t="shared" si="5"/>
        <v>639</v>
      </c>
      <c r="H25" s="6">
        <v>2</v>
      </c>
      <c r="I25" s="13">
        <f t="shared" si="4"/>
        <v>0.2857142857142857</v>
      </c>
      <c r="J25" s="13">
        <f t="shared" si="6"/>
        <v>0.42857142857142855</v>
      </c>
      <c r="M25" s="88"/>
      <c r="N25" s="44">
        <v>529023</v>
      </c>
      <c r="O25" s="88">
        <f t="shared" si="2"/>
        <v>0</v>
      </c>
    </row>
    <row r="26" spans="2:15" x14ac:dyDescent="0.3">
      <c r="G26" s="12">
        <f t="shared" si="5"/>
        <v>660</v>
      </c>
      <c r="H26" s="6">
        <v>0</v>
      </c>
      <c r="I26" s="13">
        <f t="shared" si="4"/>
        <v>0</v>
      </c>
      <c r="J26" s="13">
        <f t="shared" si="6"/>
        <v>0.42857142857142855</v>
      </c>
      <c r="M26" s="88"/>
      <c r="N26" s="44">
        <v>530140</v>
      </c>
      <c r="O26" s="88">
        <f t="shared" si="2"/>
        <v>0</v>
      </c>
    </row>
    <row r="27" spans="2:15" x14ac:dyDescent="0.3">
      <c r="G27" s="12">
        <f t="shared" si="5"/>
        <v>681</v>
      </c>
      <c r="H27" s="6">
        <v>0</v>
      </c>
      <c r="I27" s="13">
        <f t="shared" si="4"/>
        <v>0</v>
      </c>
      <c r="J27" s="13">
        <f t="shared" si="6"/>
        <v>0.42857142857142855</v>
      </c>
      <c r="M27" s="88"/>
      <c r="N27" s="44">
        <v>531846</v>
      </c>
      <c r="O27" s="88">
        <f t="shared" si="2"/>
        <v>0</v>
      </c>
    </row>
    <row r="28" spans="2:15" x14ac:dyDescent="0.3">
      <c r="G28" s="12">
        <f t="shared" si="5"/>
        <v>702</v>
      </c>
      <c r="H28" s="6">
        <v>1</v>
      </c>
      <c r="I28" s="13">
        <f t="shared" si="4"/>
        <v>0.14285714285714285</v>
      </c>
      <c r="J28" s="13">
        <f t="shared" si="6"/>
        <v>0.5714285714285714</v>
      </c>
      <c r="M28" s="88"/>
      <c r="N28" s="44">
        <v>533282</v>
      </c>
      <c r="O28" s="88">
        <f t="shared" si="2"/>
        <v>0</v>
      </c>
    </row>
    <row r="29" spans="2:15" x14ac:dyDescent="0.3">
      <c r="G29" s="12">
        <f t="shared" si="5"/>
        <v>723</v>
      </c>
      <c r="H29" s="6">
        <v>1</v>
      </c>
      <c r="I29" s="13">
        <f t="shared" si="4"/>
        <v>0.14285714285714285</v>
      </c>
      <c r="J29" s="13">
        <f t="shared" si="6"/>
        <v>0.71428571428571419</v>
      </c>
      <c r="M29" s="88"/>
      <c r="N29" s="44">
        <v>533304</v>
      </c>
      <c r="O29" s="88">
        <f t="shared" si="2"/>
        <v>0</v>
      </c>
    </row>
    <row r="30" spans="2:15" x14ac:dyDescent="0.3">
      <c r="G30" s="12">
        <f t="shared" si="5"/>
        <v>744</v>
      </c>
      <c r="H30" s="6">
        <v>0</v>
      </c>
      <c r="I30" s="13">
        <f t="shared" si="4"/>
        <v>0</v>
      </c>
      <c r="J30" s="13">
        <f t="shared" si="6"/>
        <v>0.71428571428571419</v>
      </c>
      <c r="M30" s="88"/>
      <c r="N30" s="44">
        <v>533309</v>
      </c>
      <c r="O30" s="88">
        <f t="shared" si="2"/>
        <v>0</v>
      </c>
    </row>
    <row r="31" spans="2:15" x14ac:dyDescent="0.3">
      <c r="G31" s="11">
        <f>MAX(G4:G10)</f>
        <v>765</v>
      </c>
      <c r="H31" s="6">
        <v>2</v>
      </c>
      <c r="I31" s="13">
        <f t="shared" si="4"/>
        <v>0.2857142857142857</v>
      </c>
      <c r="J31" s="13">
        <f t="shared" si="6"/>
        <v>0.99999999999999989</v>
      </c>
      <c r="M31" s="88"/>
      <c r="N31" s="44">
        <v>533312</v>
      </c>
      <c r="O31" s="88">
        <f t="shared" si="2"/>
        <v>0</v>
      </c>
    </row>
    <row r="32" spans="2:15" x14ac:dyDescent="0.3">
      <c r="M32" s="88"/>
      <c r="N32" s="44">
        <v>538138</v>
      </c>
      <c r="O32" s="88">
        <f t="shared" si="2"/>
        <v>0</v>
      </c>
    </row>
    <row r="33" spans="13:15" x14ac:dyDescent="0.3">
      <c r="M33" s="88"/>
      <c r="N33" s="44">
        <v>540994</v>
      </c>
      <c r="O33" s="88">
        <f t="shared" si="2"/>
        <v>0</v>
      </c>
    </row>
    <row r="34" spans="13:15" x14ac:dyDescent="0.3">
      <c r="M34" s="88"/>
      <c r="N34" s="44">
        <v>541930</v>
      </c>
      <c r="O34" s="88">
        <f t="shared" si="2"/>
        <v>0</v>
      </c>
    </row>
    <row r="35" spans="13:15" x14ac:dyDescent="0.3">
      <c r="M35" s="88"/>
      <c r="N35" s="44">
        <v>544084</v>
      </c>
      <c r="O35" s="88">
        <f t="shared" si="2"/>
        <v>0</v>
      </c>
    </row>
    <row r="36" spans="13:15" x14ac:dyDescent="0.3">
      <c r="M36" s="88"/>
      <c r="N36" s="44">
        <v>544092</v>
      </c>
      <c r="O36" s="88">
        <f t="shared" si="2"/>
        <v>0</v>
      </c>
    </row>
    <row r="37" spans="13:15" x14ac:dyDescent="0.3">
      <c r="M37" s="88"/>
      <c r="N37" s="44">
        <v>545207</v>
      </c>
      <c r="O37" s="88">
        <f t="shared" si="2"/>
        <v>0</v>
      </c>
    </row>
    <row r="38" spans="13:15" x14ac:dyDescent="0.3">
      <c r="M38" s="88"/>
      <c r="N38" s="44">
        <v>545988</v>
      </c>
      <c r="O38" s="88">
        <f t="shared" si="2"/>
        <v>0</v>
      </c>
    </row>
    <row r="39" spans="13:15" x14ac:dyDescent="0.3">
      <c r="M39" s="88"/>
      <c r="N39" s="44">
        <v>546827</v>
      </c>
      <c r="O39" s="88">
        <f t="shared" si="2"/>
        <v>0</v>
      </c>
    </row>
    <row r="40" spans="13:15" x14ac:dyDescent="0.3">
      <c r="M40" s="88"/>
      <c r="N40" s="44">
        <v>549914</v>
      </c>
      <c r="O40" s="88">
        <f t="shared" si="2"/>
        <v>0</v>
      </c>
    </row>
    <row r="41" spans="13:15" x14ac:dyDescent="0.3">
      <c r="M41" s="88"/>
      <c r="N41" s="44">
        <v>550892</v>
      </c>
      <c r="O41" s="88">
        <f t="shared" si="2"/>
        <v>0</v>
      </c>
    </row>
    <row r="42" spans="13:15" x14ac:dyDescent="0.3">
      <c r="M42" s="88"/>
      <c r="N42" s="44">
        <v>551822</v>
      </c>
      <c r="O42" s="88">
        <f t="shared" si="2"/>
        <v>0</v>
      </c>
    </row>
    <row r="43" spans="13:15" x14ac:dyDescent="0.3">
      <c r="M43" s="88"/>
      <c r="N43" s="44">
        <v>554850</v>
      </c>
      <c r="O43" s="88">
        <f t="shared" si="2"/>
        <v>0</v>
      </c>
    </row>
    <row r="44" spans="13:15" x14ac:dyDescent="0.3">
      <c r="M44" s="88"/>
      <c r="N44" s="44">
        <v>557570</v>
      </c>
      <c r="O44" s="88">
        <f t="shared" si="2"/>
        <v>0</v>
      </c>
    </row>
    <row r="45" spans="13:15" x14ac:dyDescent="0.3">
      <c r="M45" s="88"/>
      <c r="N45" s="44">
        <v>557876</v>
      </c>
      <c r="O45" s="88">
        <f t="shared" si="2"/>
        <v>0</v>
      </c>
    </row>
    <row r="46" spans="13:15" x14ac:dyDescent="0.3">
      <c r="M46" s="88"/>
      <c r="N46" s="44">
        <v>558901</v>
      </c>
      <c r="O46" s="88">
        <f t="shared" si="2"/>
        <v>0</v>
      </c>
    </row>
    <row r="47" spans="13:15" x14ac:dyDescent="0.3">
      <c r="M47" s="88"/>
      <c r="N47" s="44">
        <v>561743</v>
      </c>
      <c r="O47" s="88">
        <f t="shared" si="2"/>
        <v>0</v>
      </c>
    </row>
    <row r="48" spans="13:15" x14ac:dyDescent="0.3">
      <c r="M48" s="88"/>
      <c r="N48" s="44">
        <v>561878</v>
      </c>
      <c r="O48" s="88">
        <f t="shared" si="2"/>
        <v>0</v>
      </c>
    </row>
    <row r="49" spans="13:15" x14ac:dyDescent="0.3">
      <c r="M49" s="88"/>
      <c r="N49" s="44">
        <v>561886</v>
      </c>
      <c r="O49" s="88">
        <f t="shared" si="2"/>
        <v>0</v>
      </c>
    </row>
    <row r="50" spans="13:15" x14ac:dyDescent="0.3">
      <c r="M50" s="88"/>
      <c r="N50" s="44">
        <v>563692</v>
      </c>
      <c r="O50" s="88">
        <f t="shared" si="2"/>
        <v>0</v>
      </c>
    </row>
    <row r="51" spans="13:15" x14ac:dyDescent="0.3">
      <c r="M51" s="88"/>
      <c r="N51" s="44">
        <v>563935</v>
      </c>
      <c r="O51" s="88">
        <f t="shared" si="2"/>
        <v>0</v>
      </c>
    </row>
    <row r="52" spans="13:15" x14ac:dyDescent="0.3">
      <c r="M52" s="88"/>
      <c r="N52" s="44">
        <v>564877</v>
      </c>
      <c r="O52" s="88">
        <f t="shared" si="2"/>
        <v>0</v>
      </c>
    </row>
    <row r="53" spans="13:15" x14ac:dyDescent="0.3">
      <c r="M53" s="88"/>
      <c r="N53" s="44">
        <v>564991</v>
      </c>
      <c r="O53" s="88">
        <f t="shared" si="2"/>
        <v>0</v>
      </c>
    </row>
    <row r="54" spans="13:15" x14ac:dyDescent="0.3">
      <c r="M54" s="88"/>
      <c r="N54" s="44">
        <v>566984</v>
      </c>
      <c r="O54" s="88">
        <f t="shared" si="2"/>
        <v>0</v>
      </c>
    </row>
    <row r="55" spans="13:15" x14ac:dyDescent="0.3">
      <c r="M55" s="88"/>
      <c r="N55" s="44">
        <v>567155</v>
      </c>
      <c r="O55" s="88">
        <f t="shared" si="2"/>
        <v>0</v>
      </c>
    </row>
    <row r="56" spans="13:15" x14ac:dyDescent="0.3">
      <c r="M56" s="89"/>
      <c r="N56" s="44">
        <v>569329</v>
      </c>
      <c r="O56" s="89">
        <f t="shared" si="2"/>
        <v>0</v>
      </c>
    </row>
    <row r="57" spans="13:15" x14ac:dyDescent="0.3">
      <c r="M57" s="87">
        <v>2</v>
      </c>
      <c r="N57" s="44">
        <v>505838</v>
      </c>
      <c r="O57" s="87">
        <f t="shared" si="2"/>
        <v>0.13333333333333333</v>
      </c>
    </row>
    <row r="58" spans="13:15" x14ac:dyDescent="0.3">
      <c r="M58" s="88"/>
      <c r="N58" s="44">
        <v>514284</v>
      </c>
      <c r="O58" s="88">
        <f t="shared" si="2"/>
        <v>0</v>
      </c>
    </row>
    <row r="59" spans="13:15" x14ac:dyDescent="0.3">
      <c r="M59" s="88"/>
      <c r="N59" s="44">
        <v>514874</v>
      </c>
      <c r="O59" s="88">
        <f t="shared" si="2"/>
        <v>0</v>
      </c>
    </row>
    <row r="60" spans="13:15" x14ac:dyDescent="0.3">
      <c r="M60" s="88"/>
      <c r="N60" s="44">
        <v>514878</v>
      </c>
      <c r="O60" s="88">
        <f t="shared" si="2"/>
        <v>0</v>
      </c>
    </row>
    <row r="61" spans="13:15" x14ac:dyDescent="0.3">
      <c r="M61" s="88"/>
      <c r="N61" s="44">
        <v>514886</v>
      </c>
      <c r="O61" s="88">
        <f t="shared" si="2"/>
        <v>0</v>
      </c>
    </row>
    <row r="62" spans="13:15" x14ac:dyDescent="0.3">
      <c r="M62" s="88"/>
      <c r="N62" s="44">
        <v>515703</v>
      </c>
      <c r="O62" s="88">
        <f t="shared" si="2"/>
        <v>0</v>
      </c>
    </row>
    <row r="63" spans="13:15" x14ac:dyDescent="0.3">
      <c r="M63" s="88"/>
      <c r="N63" s="44">
        <v>516727</v>
      </c>
      <c r="O63" s="88">
        <f t="shared" si="2"/>
        <v>0</v>
      </c>
    </row>
    <row r="64" spans="13:15" x14ac:dyDescent="0.3">
      <c r="M64" s="88"/>
      <c r="N64" s="44">
        <v>520749</v>
      </c>
      <c r="O64" s="88">
        <f t="shared" si="2"/>
        <v>0</v>
      </c>
    </row>
    <row r="65" spans="13:15" x14ac:dyDescent="0.3">
      <c r="M65" s="88"/>
      <c r="N65" s="44">
        <v>521808</v>
      </c>
      <c r="O65" s="88">
        <f t="shared" si="2"/>
        <v>0</v>
      </c>
    </row>
    <row r="66" spans="13:15" x14ac:dyDescent="0.3">
      <c r="M66" s="88"/>
      <c r="N66" s="44">
        <v>523473</v>
      </c>
      <c r="O66" s="88">
        <f t="shared" si="2"/>
        <v>0</v>
      </c>
    </row>
    <row r="67" spans="13:15" x14ac:dyDescent="0.3">
      <c r="M67" s="88"/>
      <c r="N67" s="44">
        <v>525474</v>
      </c>
      <c r="O67" s="88">
        <f t="shared" si="2"/>
        <v>0</v>
      </c>
    </row>
    <row r="68" spans="13:15" x14ac:dyDescent="0.3">
      <c r="M68" s="88"/>
      <c r="N68" s="44">
        <v>525667</v>
      </c>
      <c r="O68" s="88">
        <f t="shared" ref="O68:O131" si="7">M68/$M$724</f>
        <v>0</v>
      </c>
    </row>
    <row r="69" spans="13:15" x14ac:dyDescent="0.3">
      <c r="M69" s="88"/>
      <c r="N69" s="44">
        <v>525752</v>
      </c>
      <c r="O69" s="88">
        <f t="shared" si="7"/>
        <v>0</v>
      </c>
    </row>
    <row r="70" spans="13:15" x14ac:dyDescent="0.3">
      <c r="M70" s="88"/>
      <c r="N70" s="44">
        <v>526940</v>
      </c>
      <c r="O70" s="88">
        <f t="shared" si="7"/>
        <v>0</v>
      </c>
    </row>
    <row r="71" spans="13:15" x14ac:dyDescent="0.3">
      <c r="M71" s="88"/>
      <c r="N71" s="44">
        <v>527161</v>
      </c>
      <c r="O71" s="88">
        <f t="shared" si="7"/>
        <v>0</v>
      </c>
    </row>
    <row r="72" spans="13:15" x14ac:dyDescent="0.3">
      <c r="M72" s="88"/>
      <c r="N72" s="44">
        <v>529024</v>
      </c>
      <c r="O72" s="88">
        <f t="shared" si="7"/>
        <v>0</v>
      </c>
    </row>
    <row r="73" spans="13:15" x14ac:dyDescent="0.3">
      <c r="M73" s="88"/>
      <c r="N73" s="44">
        <v>531402</v>
      </c>
      <c r="O73" s="88">
        <f t="shared" si="7"/>
        <v>0</v>
      </c>
    </row>
    <row r="74" spans="13:15" x14ac:dyDescent="0.3">
      <c r="M74" s="88"/>
      <c r="N74" s="44">
        <v>531975</v>
      </c>
      <c r="O74" s="88">
        <f t="shared" si="7"/>
        <v>0</v>
      </c>
    </row>
    <row r="75" spans="13:15" x14ac:dyDescent="0.3">
      <c r="M75" s="88"/>
      <c r="N75" s="44">
        <v>533834</v>
      </c>
      <c r="O75" s="88">
        <f t="shared" si="7"/>
        <v>0</v>
      </c>
    </row>
    <row r="76" spans="13:15" x14ac:dyDescent="0.3">
      <c r="M76" s="88"/>
      <c r="N76" s="44">
        <v>536332</v>
      </c>
      <c r="O76" s="88">
        <f t="shared" si="7"/>
        <v>0</v>
      </c>
    </row>
    <row r="77" spans="13:15" x14ac:dyDescent="0.3">
      <c r="M77" s="88"/>
      <c r="N77" s="44">
        <v>539925</v>
      </c>
      <c r="O77" s="88">
        <f t="shared" si="7"/>
        <v>0</v>
      </c>
    </row>
    <row r="78" spans="13:15" x14ac:dyDescent="0.3">
      <c r="M78" s="88"/>
      <c r="N78" s="44">
        <v>539937</v>
      </c>
      <c r="O78" s="88">
        <f t="shared" si="7"/>
        <v>0</v>
      </c>
    </row>
    <row r="79" spans="13:15" x14ac:dyDescent="0.3">
      <c r="M79" s="88"/>
      <c r="N79" s="44">
        <v>540944</v>
      </c>
      <c r="O79" s="88">
        <f t="shared" si="7"/>
        <v>0</v>
      </c>
    </row>
    <row r="80" spans="13:15" x14ac:dyDescent="0.3">
      <c r="M80" s="88"/>
      <c r="N80" s="44">
        <v>541078</v>
      </c>
      <c r="O80" s="88">
        <f t="shared" si="7"/>
        <v>0</v>
      </c>
    </row>
    <row r="81" spans="13:15" x14ac:dyDescent="0.3">
      <c r="M81" s="88"/>
      <c r="N81" s="44">
        <v>543420</v>
      </c>
      <c r="O81" s="88">
        <f t="shared" si="7"/>
        <v>0</v>
      </c>
    </row>
    <row r="82" spans="13:15" x14ac:dyDescent="0.3">
      <c r="M82" s="88"/>
      <c r="N82" s="44">
        <v>544085</v>
      </c>
      <c r="O82" s="88">
        <f t="shared" si="7"/>
        <v>0</v>
      </c>
    </row>
    <row r="83" spans="13:15" x14ac:dyDescent="0.3">
      <c r="M83" s="88"/>
      <c r="N83" s="44">
        <v>545580</v>
      </c>
      <c r="O83" s="88">
        <f t="shared" si="7"/>
        <v>0</v>
      </c>
    </row>
    <row r="84" spans="13:15" x14ac:dyDescent="0.3">
      <c r="M84" s="88"/>
      <c r="N84" s="44">
        <v>546501</v>
      </c>
      <c r="O84" s="88">
        <f t="shared" si="7"/>
        <v>0</v>
      </c>
    </row>
    <row r="85" spans="13:15" x14ac:dyDescent="0.3">
      <c r="M85" s="88"/>
      <c r="N85" s="44">
        <v>546772</v>
      </c>
      <c r="O85" s="88">
        <f t="shared" si="7"/>
        <v>0</v>
      </c>
    </row>
    <row r="86" spans="13:15" x14ac:dyDescent="0.3">
      <c r="M86" s="88"/>
      <c r="N86" s="44">
        <v>546835</v>
      </c>
      <c r="O86" s="88">
        <f t="shared" si="7"/>
        <v>0</v>
      </c>
    </row>
    <row r="87" spans="13:15" x14ac:dyDescent="0.3">
      <c r="M87" s="88"/>
      <c r="N87" s="44">
        <v>550109</v>
      </c>
      <c r="O87" s="88">
        <f t="shared" si="7"/>
        <v>0</v>
      </c>
    </row>
    <row r="88" spans="13:15" x14ac:dyDescent="0.3">
      <c r="M88" s="88"/>
      <c r="N88" s="44">
        <v>550159</v>
      </c>
      <c r="O88" s="88">
        <f t="shared" si="7"/>
        <v>0</v>
      </c>
    </row>
    <row r="89" spans="13:15" x14ac:dyDescent="0.3">
      <c r="M89" s="88"/>
      <c r="N89" s="44">
        <v>552616</v>
      </c>
      <c r="O89" s="88">
        <f t="shared" si="7"/>
        <v>0</v>
      </c>
    </row>
    <row r="90" spans="13:15" x14ac:dyDescent="0.3">
      <c r="M90" s="88"/>
      <c r="N90" s="44">
        <v>552646</v>
      </c>
      <c r="O90" s="88">
        <f t="shared" si="7"/>
        <v>0</v>
      </c>
    </row>
    <row r="91" spans="13:15" x14ac:dyDescent="0.3">
      <c r="M91" s="88"/>
      <c r="N91" s="44">
        <v>553912</v>
      </c>
      <c r="O91" s="88">
        <f t="shared" si="7"/>
        <v>0</v>
      </c>
    </row>
    <row r="92" spans="13:15" x14ac:dyDescent="0.3">
      <c r="M92" s="88"/>
      <c r="N92" s="44">
        <v>555367</v>
      </c>
      <c r="O92" s="88">
        <f t="shared" si="7"/>
        <v>0</v>
      </c>
    </row>
    <row r="93" spans="13:15" x14ac:dyDescent="0.3">
      <c r="M93" s="88"/>
      <c r="N93" s="44">
        <v>558898</v>
      </c>
      <c r="O93" s="88">
        <f t="shared" si="7"/>
        <v>0</v>
      </c>
    </row>
    <row r="94" spans="13:15" x14ac:dyDescent="0.3">
      <c r="M94" s="88"/>
      <c r="N94" s="44">
        <v>559554</v>
      </c>
      <c r="O94" s="88">
        <f t="shared" si="7"/>
        <v>0</v>
      </c>
    </row>
    <row r="95" spans="13:15" x14ac:dyDescent="0.3">
      <c r="M95" s="88"/>
      <c r="N95" s="44">
        <v>560085</v>
      </c>
      <c r="O95" s="88">
        <f t="shared" si="7"/>
        <v>0</v>
      </c>
    </row>
    <row r="96" spans="13:15" x14ac:dyDescent="0.3">
      <c r="M96" s="88"/>
      <c r="N96" s="44">
        <v>561475</v>
      </c>
      <c r="O96" s="88">
        <f t="shared" si="7"/>
        <v>0</v>
      </c>
    </row>
    <row r="97" spans="13:15" x14ac:dyDescent="0.3">
      <c r="M97" s="88"/>
      <c r="N97" s="44">
        <v>561756</v>
      </c>
      <c r="O97" s="88">
        <f t="shared" si="7"/>
        <v>0</v>
      </c>
    </row>
    <row r="98" spans="13:15" x14ac:dyDescent="0.3">
      <c r="M98" s="88"/>
      <c r="N98" s="44">
        <v>562543</v>
      </c>
      <c r="O98" s="88">
        <f t="shared" si="7"/>
        <v>0</v>
      </c>
    </row>
    <row r="99" spans="13:15" x14ac:dyDescent="0.3">
      <c r="M99" s="88"/>
      <c r="N99" s="44">
        <v>562846</v>
      </c>
      <c r="O99" s="88">
        <f t="shared" si="7"/>
        <v>0</v>
      </c>
    </row>
    <row r="100" spans="13:15" x14ac:dyDescent="0.3">
      <c r="M100" s="88"/>
      <c r="N100" s="44">
        <v>563988</v>
      </c>
      <c r="O100" s="88">
        <f t="shared" si="7"/>
        <v>0</v>
      </c>
    </row>
    <row r="101" spans="13:15" x14ac:dyDescent="0.3">
      <c r="M101" s="88"/>
      <c r="N101" s="44">
        <v>564806</v>
      </c>
      <c r="O101" s="88">
        <f t="shared" si="7"/>
        <v>0</v>
      </c>
    </row>
    <row r="102" spans="13:15" x14ac:dyDescent="0.3">
      <c r="M102" s="88"/>
      <c r="N102" s="44">
        <v>564869</v>
      </c>
      <c r="O102" s="88">
        <f t="shared" si="7"/>
        <v>0</v>
      </c>
    </row>
    <row r="103" spans="13:15" x14ac:dyDescent="0.3">
      <c r="M103" s="88"/>
      <c r="N103" s="44">
        <v>564890</v>
      </c>
      <c r="O103" s="88">
        <f t="shared" si="7"/>
        <v>0</v>
      </c>
    </row>
    <row r="104" spans="13:15" x14ac:dyDescent="0.3">
      <c r="M104" s="88"/>
      <c r="N104" s="44">
        <v>564896</v>
      </c>
      <c r="O104" s="88">
        <f t="shared" si="7"/>
        <v>0</v>
      </c>
    </row>
    <row r="105" spans="13:15" x14ac:dyDescent="0.3">
      <c r="M105" s="88"/>
      <c r="N105" s="44">
        <v>564897</v>
      </c>
      <c r="O105" s="88">
        <f t="shared" si="7"/>
        <v>0</v>
      </c>
    </row>
    <row r="106" spans="13:15" x14ac:dyDescent="0.3">
      <c r="M106" s="88"/>
      <c r="N106" s="44">
        <v>564997</v>
      </c>
      <c r="O106" s="88">
        <f t="shared" si="7"/>
        <v>0</v>
      </c>
    </row>
    <row r="107" spans="13:15" x14ac:dyDescent="0.3">
      <c r="M107" s="88"/>
      <c r="N107" s="44">
        <v>565115</v>
      </c>
      <c r="O107" s="88">
        <f t="shared" si="7"/>
        <v>0</v>
      </c>
    </row>
    <row r="108" spans="13:15" x14ac:dyDescent="0.3">
      <c r="M108" s="88"/>
      <c r="N108" s="44">
        <v>568700</v>
      </c>
      <c r="O108" s="88">
        <f t="shared" si="7"/>
        <v>0</v>
      </c>
    </row>
    <row r="109" spans="13:15" x14ac:dyDescent="0.3">
      <c r="M109" s="89"/>
      <c r="N109" s="44">
        <v>569571</v>
      </c>
      <c r="O109" s="89">
        <f t="shared" si="7"/>
        <v>0</v>
      </c>
    </row>
    <row r="110" spans="13:15" x14ac:dyDescent="0.3">
      <c r="M110" s="87">
        <v>3</v>
      </c>
      <c r="N110" s="44">
        <v>507973</v>
      </c>
      <c r="O110" s="87">
        <f t="shared" si="7"/>
        <v>0.2</v>
      </c>
    </row>
    <row r="111" spans="13:15" x14ac:dyDescent="0.3">
      <c r="M111" s="88"/>
      <c r="N111" s="44">
        <v>509894</v>
      </c>
      <c r="O111" s="88">
        <f t="shared" si="7"/>
        <v>0</v>
      </c>
    </row>
    <row r="112" spans="13:15" x14ac:dyDescent="0.3">
      <c r="M112" s="88"/>
      <c r="N112" s="44">
        <v>511436</v>
      </c>
      <c r="O112" s="88">
        <f t="shared" si="7"/>
        <v>0</v>
      </c>
    </row>
    <row r="113" spans="13:15" x14ac:dyDescent="0.3">
      <c r="M113" s="88"/>
      <c r="N113" s="44">
        <v>511901</v>
      </c>
      <c r="O113" s="88">
        <f t="shared" si="7"/>
        <v>0</v>
      </c>
    </row>
    <row r="114" spans="13:15" x14ac:dyDescent="0.3">
      <c r="M114" s="88"/>
      <c r="N114" s="44">
        <v>512576</v>
      </c>
      <c r="O114" s="88">
        <f t="shared" si="7"/>
        <v>0</v>
      </c>
    </row>
    <row r="115" spans="13:15" x14ac:dyDescent="0.3">
      <c r="M115" s="88"/>
      <c r="N115" s="44">
        <v>512714</v>
      </c>
      <c r="O115" s="88">
        <f t="shared" si="7"/>
        <v>0</v>
      </c>
    </row>
    <row r="116" spans="13:15" x14ac:dyDescent="0.3">
      <c r="M116" s="88"/>
      <c r="N116" s="44">
        <v>513180</v>
      </c>
      <c r="O116" s="88">
        <f t="shared" si="7"/>
        <v>0</v>
      </c>
    </row>
    <row r="117" spans="13:15" x14ac:dyDescent="0.3">
      <c r="M117" s="88"/>
      <c r="N117" s="44">
        <v>513384</v>
      </c>
      <c r="O117" s="88">
        <f t="shared" si="7"/>
        <v>0</v>
      </c>
    </row>
    <row r="118" spans="13:15" x14ac:dyDescent="0.3">
      <c r="M118" s="88"/>
      <c r="N118" s="44">
        <v>515148</v>
      </c>
      <c r="O118" s="88">
        <f t="shared" si="7"/>
        <v>0</v>
      </c>
    </row>
    <row r="119" spans="13:15" x14ac:dyDescent="0.3">
      <c r="M119" s="88"/>
      <c r="N119" s="44">
        <v>515764</v>
      </c>
      <c r="O119" s="88">
        <f t="shared" si="7"/>
        <v>0</v>
      </c>
    </row>
    <row r="120" spans="13:15" x14ac:dyDescent="0.3">
      <c r="M120" s="88"/>
      <c r="N120" s="44">
        <v>515765</v>
      </c>
      <c r="O120" s="88">
        <f t="shared" si="7"/>
        <v>0</v>
      </c>
    </row>
    <row r="121" spans="13:15" x14ac:dyDescent="0.3">
      <c r="M121" s="88"/>
      <c r="N121" s="44">
        <v>516188</v>
      </c>
      <c r="O121" s="88">
        <f t="shared" si="7"/>
        <v>0</v>
      </c>
    </row>
    <row r="122" spans="13:15" x14ac:dyDescent="0.3">
      <c r="M122" s="88"/>
      <c r="N122" s="44">
        <v>516240</v>
      </c>
      <c r="O122" s="88">
        <f t="shared" si="7"/>
        <v>0</v>
      </c>
    </row>
    <row r="123" spans="13:15" x14ac:dyDescent="0.3">
      <c r="M123" s="88"/>
      <c r="N123" s="44">
        <v>516267</v>
      </c>
      <c r="O123" s="88">
        <f t="shared" si="7"/>
        <v>0</v>
      </c>
    </row>
    <row r="124" spans="13:15" x14ac:dyDescent="0.3">
      <c r="M124" s="88"/>
      <c r="N124" s="44">
        <v>516723</v>
      </c>
      <c r="O124" s="88">
        <f t="shared" si="7"/>
        <v>0</v>
      </c>
    </row>
    <row r="125" spans="13:15" x14ac:dyDescent="0.3">
      <c r="M125" s="88"/>
      <c r="N125" s="44">
        <v>516783</v>
      </c>
      <c r="O125" s="88">
        <f t="shared" si="7"/>
        <v>0</v>
      </c>
    </row>
    <row r="126" spans="13:15" x14ac:dyDescent="0.3">
      <c r="M126" s="88"/>
      <c r="N126" s="44">
        <v>517869</v>
      </c>
      <c r="O126" s="88">
        <f t="shared" si="7"/>
        <v>0</v>
      </c>
    </row>
    <row r="127" spans="13:15" x14ac:dyDescent="0.3">
      <c r="M127" s="88"/>
      <c r="N127" s="44">
        <v>520012</v>
      </c>
      <c r="O127" s="88">
        <f t="shared" si="7"/>
        <v>0</v>
      </c>
    </row>
    <row r="128" spans="13:15" x14ac:dyDescent="0.3">
      <c r="M128" s="88"/>
      <c r="N128" s="44">
        <v>520242</v>
      </c>
      <c r="O128" s="88">
        <f t="shared" si="7"/>
        <v>0</v>
      </c>
    </row>
    <row r="129" spans="13:15" x14ac:dyDescent="0.3">
      <c r="M129" s="88"/>
      <c r="N129" s="44">
        <v>522418</v>
      </c>
      <c r="O129" s="88">
        <f t="shared" si="7"/>
        <v>0</v>
      </c>
    </row>
    <row r="130" spans="13:15" x14ac:dyDescent="0.3">
      <c r="M130" s="88"/>
      <c r="N130" s="44">
        <v>523144</v>
      </c>
      <c r="O130" s="88">
        <f t="shared" si="7"/>
        <v>0</v>
      </c>
    </row>
    <row r="131" spans="13:15" x14ac:dyDescent="0.3">
      <c r="M131" s="88"/>
      <c r="N131" s="44">
        <v>523561</v>
      </c>
      <c r="O131" s="88">
        <f t="shared" si="7"/>
        <v>0</v>
      </c>
    </row>
    <row r="132" spans="13:15" x14ac:dyDescent="0.3">
      <c r="M132" s="88"/>
      <c r="N132" s="44">
        <v>523569</v>
      </c>
      <c r="O132" s="88">
        <f t="shared" ref="O132:O195" si="8">M132/$M$724</f>
        <v>0</v>
      </c>
    </row>
    <row r="133" spans="13:15" x14ac:dyDescent="0.3">
      <c r="M133" s="88"/>
      <c r="N133" s="44">
        <v>525780</v>
      </c>
      <c r="O133" s="88">
        <f t="shared" si="8"/>
        <v>0</v>
      </c>
    </row>
    <row r="134" spans="13:15" x14ac:dyDescent="0.3">
      <c r="M134" s="88"/>
      <c r="N134" s="44">
        <v>527129</v>
      </c>
      <c r="O134" s="88">
        <f t="shared" si="8"/>
        <v>0</v>
      </c>
    </row>
    <row r="135" spans="13:15" x14ac:dyDescent="0.3">
      <c r="M135" s="88"/>
      <c r="N135" s="44">
        <v>527147</v>
      </c>
      <c r="O135" s="88">
        <f t="shared" si="8"/>
        <v>0</v>
      </c>
    </row>
    <row r="136" spans="13:15" x14ac:dyDescent="0.3">
      <c r="M136" s="88"/>
      <c r="N136" s="44">
        <v>528001</v>
      </c>
      <c r="O136" s="88">
        <f t="shared" si="8"/>
        <v>0</v>
      </c>
    </row>
    <row r="137" spans="13:15" x14ac:dyDescent="0.3">
      <c r="M137" s="88"/>
      <c r="N137" s="44">
        <v>530798</v>
      </c>
      <c r="O137" s="88">
        <f t="shared" si="8"/>
        <v>0</v>
      </c>
    </row>
    <row r="138" spans="13:15" x14ac:dyDescent="0.3">
      <c r="M138" s="88"/>
      <c r="N138" s="44">
        <v>531758</v>
      </c>
      <c r="O138" s="88">
        <f t="shared" si="8"/>
        <v>0</v>
      </c>
    </row>
    <row r="139" spans="13:15" x14ac:dyDescent="0.3">
      <c r="M139" s="88"/>
      <c r="N139" s="44">
        <v>531760</v>
      </c>
      <c r="O139" s="88">
        <f t="shared" si="8"/>
        <v>0</v>
      </c>
    </row>
    <row r="140" spans="13:15" x14ac:dyDescent="0.3">
      <c r="M140" s="88"/>
      <c r="N140" s="44">
        <v>531955</v>
      </c>
      <c r="O140" s="88">
        <f t="shared" si="8"/>
        <v>0</v>
      </c>
    </row>
    <row r="141" spans="13:15" x14ac:dyDescent="0.3">
      <c r="M141" s="88"/>
      <c r="N141" s="44">
        <v>535080</v>
      </c>
      <c r="O141" s="88">
        <f t="shared" si="8"/>
        <v>0</v>
      </c>
    </row>
    <row r="142" spans="13:15" x14ac:dyDescent="0.3">
      <c r="M142" s="88"/>
      <c r="N142" s="44">
        <v>540113</v>
      </c>
      <c r="O142" s="88">
        <f t="shared" si="8"/>
        <v>0</v>
      </c>
    </row>
    <row r="143" spans="13:15" x14ac:dyDescent="0.3">
      <c r="M143" s="88"/>
      <c r="N143" s="44">
        <v>543324</v>
      </c>
      <c r="O143" s="88">
        <f t="shared" si="8"/>
        <v>0</v>
      </c>
    </row>
    <row r="144" spans="13:15" x14ac:dyDescent="0.3">
      <c r="M144" s="88"/>
      <c r="N144" s="44">
        <v>543345</v>
      </c>
      <c r="O144" s="88">
        <f t="shared" si="8"/>
        <v>0</v>
      </c>
    </row>
    <row r="145" spans="13:15" x14ac:dyDescent="0.3">
      <c r="M145" s="88"/>
      <c r="N145" s="44">
        <v>544236</v>
      </c>
      <c r="O145" s="88">
        <f t="shared" si="8"/>
        <v>0</v>
      </c>
    </row>
    <row r="146" spans="13:15" x14ac:dyDescent="0.3">
      <c r="M146" s="88"/>
      <c r="N146" s="44">
        <v>545212</v>
      </c>
      <c r="O146" s="88">
        <f t="shared" si="8"/>
        <v>0</v>
      </c>
    </row>
    <row r="147" spans="13:15" x14ac:dyDescent="0.3">
      <c r="M147" s="88"/>
      <c r="N147" s="44">
        <v>545616</v>
      </c>
      <c r="O147" s="88">
        <f t="shared" si="8"/>
        <v>0</v>
      </c>
    </row>
    <row r="148" spans="13:15" x14ac:dyDescent="0.3">
      <c r="M148" s="88"/>
      <c r="N148" s="44">
        <v>546830</v>
      </c>
      <c r="O148" s="88">
        <f t="shared" si="8"/>
        <v>0</v>
      </c>
    </row>
    <row r="149" spans="13:15" x14ac:dyDescent="0.3">
      <c r="M149" s="88"/>
      <c r="N149" s="44">
        <v>548781</v>
      </c>
      <c r="O149" s="88">
        <f t="shared" si="8"/>
        <v>0</v>
      </c>
    </row>
    <row r="150" spans="13:15" x14ac:dyDescent="0.3">
      <c r="M150" s="88"/>
      <c r="N150" s="44">
        <v>549238</v>
      </c>
      <c r="O150" s="88">
        <f t="shared" si="8"/>
        <v>0</v>
      </c>
    </row>
    <row r="151" spans="13:15" x14ac:dyDescent="0.3">
      <c r="M151" s="88"/>
      <c r="N151" s="44">
        <v>552163</v>
      </c>
      <c r="O151" s="88">
        <f t="shared" si="8"/>
        <v>0</v>
      </c>
    </row>
    <row r="152" spans="13:15" x14ac:dyDescent="0.3">
      <c r="M152" s="88"/>
      <c r="N152" s="44">
        <v>553065</v>
      </c>
      <c r="O152" s="88">
        <f t="shared" si="8"/>
        <v>0</v>
      </c>
    </row>
    <row r="153" spans="13:15" x14ac:dyDescent="0.3">
      <c r="M153" s="88"/>
      <c r="N153" s="44">
        <v>554708</v>
      </c>
      <c r="O153" s="88">
        <f t="shared" si="8"/>
        <v>0</v>
      </c>
    </row>
    <row r="154" spans="13:15" x14ac:dyDescent="0.3">
      <c r="M154" s="88"/>
      <c r="N154" s="44">
        <v>555010</v>
      </c>
      <c r="O154" s="88">
        <f t="shared" si="8"/>
        <v>0</v>
      </c>
    </row>
    <row r="155" spans="13:15" x14ac:dyDescent="0.3">
      <c r="M155" s="88"/>
      <c r="N155" s="44">
        <v>556973</v>
      </c>
      <c r="O155" s="88">
        <f t="shared" si="8"/>
        <v>0</v>
      </c>
    </row>
    <row r="156" spans="13:15" x14ac:dyDescent="0.3">
      <c r="M156" s="88"/>
      <c r="N156" s="44">
        <v>557934</v>
      </c>
      <c r="O156" s="88">
        <f t="shared" si="8"/>
        <v>0</v>
      </c>
    </row>
    <row r="157" spans="13:15" x14ac:dyDescent="0.3">
      <c r="M157" s="88"/>
      <c r="N157" s="44">
        <v>564993</v>
      </c>
      <c r="O157" s="88">
        <f t="shared" si="8"/>
        <v>0</v>
      </c>
    </row>
    <row r="158" spans="13:15" x14ac:dyDescent="0.3">
      <c r="M158" s="88"/>
      <c r="N158" s="44">
        <v>565120</v>
      </c>
      <c r="O158" s="88">
        <f t="shared" si="8"/>
        <v>0</v>
      </c>
    </row>
    <row r="159" spans="13:15" x14ac:dyDescent="0.3">
      <c r="M159" s="88"/>
      <c r="N159" s="44">
        <v>565149</v>
      </c>
      <c r="O159" s="88">
        <f t="shared" si="8"/>
        <v>0</v>
      </c>
    </row>
    <row r="160" spans="13:15" x14ac:dyDescent="0.3">
      <c r="M160" s="88"/>
      <c r="N160" s="44">
        <v>566594</v>
      </c>
      <c r="O160" s="88">
        <f t="shared" si="8"/>
        <v>0</v>
      </c>
    </row>
    <row r="161" spans="13:15" x14ac:dyDescent="0.3">
      <c r="M161" s="88"/>
      <c r="N161" s="44">
        <v>567079</v>
      </c>
      <c r="O161" s="88">
        <f t="shared" si="8"/>
        <v>0</v>
      </c>
    </row>
    <row r="162" spans="13:15" x14ac:dyDescent="0.3">
      <c r="M162" s="89"/>
      <c r="N162" s="44">
        <v>569314</v>
      </c>
      <c r="O162" s="89">
        <f t="shared" si="8"/>
        <v>0</v>
      </c>
    </row>
    <row r="163" spans="13:15" x14ac:dyDescent="0.3">
      <c r="M163" s="87">
        <v>4</v>
      </c>
      <c r="N163" s="44">
        <v>505793</v>
      </c>
      <c r="O163" s="87">
        <f t="shared" si="8"/>
        <v>0.26666666666666666</v>
      </c>
    </row>
    <row r="164" spans="13:15" x14ac:dyDescent="0.3">
      <c r="M164" s="88"/>
      <c r="N164" s="44">
        <v>506130</v>
      </c>
      <c r="O164" s="88">
        <f t="shared" si="8"/>
        <v>0</v>
      </c>
    </row>
    <row r="165" spans="13:15" x14ac:dyDescent="0.3">
      <c r="M165" s="88"/>
      <c r="N165" s="44">
        <v>506422</v>
      </c>
      <c r="O165" s="88">
        <f t="shared" si="8"/>
        <v>0</v>
      </c>
    </row>
    <row r="166" spans="13:15" x14ac:dyDescent="0.3">
      <c r="M166" s="88"/>
      <c r="N166" s="44">
        <v>506431</v>
      </c>
      <c r="O166" s="88">
        <f t="shared" si="8"/>
        <v>0</v>
      </c>
    </row>
    <row r="167" spans="13:15" x14ac:dyDescent="0.3">
      <c r="M167" s="88"/>
      <c r="N167" s="44">
        <v>506439</v>
      </c>
      <c r="O167" s="88">
        <f t="shared" si="8"/>
        <v>0</v>
      </c>
    </row>
    <row r="168" spans="13:15" x14ac:dyDescent="0.3">
      <c r="M168" s="88"/>
      <c r="N168" s="44">
        <v>507102</v>
      </c>
      <c r="O168" s="88">
        <f t="shared" si="8"/>
        <v>0</v>
      </c>
    </row>
    <row r="169" spans="13:15" x14ac:dyDescent="0.3">
      <c r="M169" s="88"/>
      <c r="N169" s="44">
        <v>509595</v>
      </c>
      <c r="O169" s="88">
        <f t="shared" si="8"/>
        <v>0</v>
      </c>
    </row>
    <row r="170" spans="13:15" x14ac:dyDescent="0.3">
      <c r="M170" s="88"/>
      <c r="N170" s="44">
        <v>509692</v>
      </c>
      <c r="O170" s="88">
        <f t="shared" si="8"/>
        <v>0</v>
      </c>
    </row>
    <row r="171" spans="13:15" x14ac:dyDescent="0.3">
      <c r="M171" s="88"/>
      <c r="N171" s="44">
        <v>512418</v>
      </c>
      <c r="O171" s="88">
        <f t="shared" si="8"/>
        <v>0</v>
      </c>
    </row>
    <row r="172" spans="13:15" x14ac:dyDescent="0.3">
      <c r="M172" s="88"/>
      <c r="N172" s="44">
        <v>512568</v>
      </c>
      <c r="O172" s="88">
        <f t="shared" si="8"/>
        <v>0</v>
      </c>
    </row>
    <row r="173" spans="13:15" x14ac:dyDescent="0.3">
      <c r="M173" s="88"/>
      <c r="N173" s="44">
        <v>513831</v>
      </c>
      <c r="O173" s="88">
        <f t="shared" si="8"/>
        <v>0</v>
      </c>
    </row>
    <row r="174" spans="13:15" x14ac:dyDescent="0.3">
      <c r="M174" s="88"/>
      <c r="N174" s="44">
        <v>515044</v>
      </c>
      <c r="O174" s="88">
        <f t="shared" si="8"/>
        <v>0</v>
      </c>
    </row>
    <row r="175" spans="13:15" x14ac:dyDescent="0.3">
      <c r="M175" s="88"/>
      <c r="N175" s="44">
        <v>515693</v>
      </c>
      <c r="O175" s="88">
        <f t="shared" si="8"/>
        <v>0</v>
      </c>
    </row>
    <row r="176" spans="13:15" x14ac:dyDescent="0.3">
      <c r="M176" s="88"/>
      <c r="N176" s="44">
        <v>515718</v>
      </c>
      <c r="O176" s="88">
        <f t="shared" si="8"/>
        <v>0</v>
      </c>
    </row>
    <row r="177" spans="13:15" x14ac:dyDescent="0.3">
      <c r="M177" s="88"/>
      <c r="N177" s="44">
        <v>516270</v>
      </c>
      <c r="O177" s="88">
        <f t="shared" si="8"/>
        <v>0</v>
      </c>
    </row>
    <row r="178" spans="13:15" x14ac:dyDescent="0.3">
      <c r="M178" s="88"/>
      <c r="N178" s="44">
        <v>517851</v>
      </c>
      <c r="O178" s="88">
        <f t="shared" si="8"/>
        <v>0</v>
      </c>
    </row>
    <row r="179" spans="13:15" x14ac:dyDescent="0.3">
      <c r="M179" s="88"/>
      <c r="N179" s="44">
        <v>520047</v>
      </c>
      <c r="O179" s="88">
        <f t="shared" si="8"/>
        <v>0</v>
      </c>
    </row>
    <row r="180" spans="13:15" x14ac:dyDescent="0.3">
      <c r="M180" s="88"/>
      <c r="N180" s="44">
        <v>523247</v>
      </c>
      <c r="O180" s="88">
        <f t="shared" si="8"/>
        <v>0</v>
      </c>
    </row>
    <row r="181" spans="13:15" x14ac:dyDescent="0.3">
      <c r="M181" s="88"/>
      <c r="N181" s="44">
        <v>523456</v>
      </c>
      <c r="O181" s="88">
        <f t="shared" si="8"/>
        <v>0</v>
      </c>
    </row>
    <row r="182" spans="13:15" x14ac:dyDescent="0.3">
      <c r="M182" s="88"/>
      <c r="N182" s="44">
        <v>523894</v>
      </c>
      <c r="O182" s="88">
        <f t="shared" si="8"/>
        <v>0</v>
      </c>
    </row>
    <row r="183" spans="13:15" x14ac:dyDescent="0.3">
      <c r="M183" s="88"/>
      <c r="N183" s="44">
        <v>524551</v>
      </c>
      <c r="O183" s="88">
        <f t="shared" si="8"/>
        <v>0</v>
      </c>
    </row>
    <row r="184" spans="13:15" x14ac:dyDescent="0.3">
      <c r="M184" s="88"/>
      <c r="N184" s="44">
        <v>526438</v>
      </c>
      <c r="O184" s="88">
        <f t="shared" si="8"/>
        <v>0</v>
      </c>
    </row>
    <row r="185" spans="13:15" x14ac:dyDescent="0.3">
      <c r="M185" s="88"/>
      <c r="N185" s="44">
        <v>527222</v>
      </c>
      <c r="O185" s="88">
        <f t="shared" si="8"/>
        <v>0</v>
      </c>
    </row>
    <row r="186" spans="13:15" x14ac:dyDescent="0.3">
      <c r="M186" s="88"/>
      <c r="N186" s="44">
        <v>528719</v>
      </c>
      <c r="O186" s="88">
        <f t="shared" si="8"/>
        <v>0</v>
      </c>
    </row>
    <row r="187" spans="13:15" x14ac:dyDescent="0.3">
      <c r="M187" s="88"/>
      <c r="N187" s="44">
        <v>529031</v>
      </c>
      <c r="O187" s="88">
        <f t="shared" si="8"/>
        <v>0</v>
      </c>
    </row>
    <row r="188" spans="13:15" x14ac:dyDescent="0.3">
      <c r="M188" s="88"/>
      <c r="N188" s="44">
        <v>530791</v>
      </c>
      <c r="O188" s="88">
        <f t="shared" si="8"/>
        <v>0</v>
      </c>
    </row>
    <row r="189" spans="13:15" x14ac:dyDescent="0.3">
      <c r="M189" s="88"/>
      <c r="N189" s="44">
        <v>531343</v>
      </c>
      <c r="O189" s="88">
        <f t="shared" si="8"/>
        <v>0</v>
      </c>
    </row>
    <row r="190" spans="13:15" x14ac:dyDescent="0.3">
      <c r="M190" s="88"/>
      <c r="N190" s="44">
        <v>531444</v>
      </c>
      <c r="O190" s="88">
        <f t="shared" si="8"/>
        <v>0</v>
      </c>
    </row>
    <row r="191" spans="13:15" x14ac:dyDescent="0.3">
      <c r="M191" s="88"/>
      <c r="N191" s="44">
        <v>531759</v>
      </c>
      <c r="O191" s="88">
        <f t="shared" si="8"/>
        <v>0</v>
      </c>
    </row>
    <row r="192" spans="13:15" x14ac:dyDescent="0.3">
      <c r="M192" s="88"/>
      <c r="N192" s="44">
        <v>531965</v>
      </c>
      <c r="O192" s="88">
        <f t="shared" si="8"/>
        <v>0</v>
      </c>
    </row>
    <row r="193" spans="13:15" x14ac:dyDescent="0.3">
      <c r="M193" s="88"/>
      <c r="N193" s="44">
        <v>533288</v>
      </c>
      <c r="O193" s="88">
        <f t="shared" si="8"/>
        <v>0</v>
      </c>
    </row>
    <row r="194" spans="13:15" x14ac:dyDescent="0.3">
      <c r="M194" s="88"/>
      <c r="N194" s="44">
        <v>533787</v>
      </c>
      <c r="O194" s="88">
        <f t="shared" si="8"/>
        <v>0</v>
      </c>
    </row>
    <row r="195" spans="13:15" x14ac:dyDescent="0.3">
      <c r="M195" s="88"/>
      <c r="N195" s="44">
        <v>537188</v>
      </c>
      <c r="O195" s="88">
        <f t="shared" si="8"/>
        <v>0</v>
      </c>
    </row>
    <row r="196" spans="13:15" x14ac:dyDescent="0.3">
      <c r="M196" s="88"/>
      <c r="N196" s="44">
        <v>537238</v>
      </c>
      <c r="O196" s="88">
        <f t="shared" ref="O196:O259" si="9">M196/$M$724</f>
        <v>0</v>
      </c>
    </row>
    <row r="197" spans="13:15" x14ac:dyDescent="0.3">
      <c r="M197" s="88"/>
      <c r="N197" s="44">
        <v>538140</v>
      </c>
      <c r="O197" s="88">
        <f t="shared" si="9"/>
        <v>0</v>
      </c>
    </row>
    <row r="198" spans="13:15" x14ac:dyDescent="0.3">
      <c r="M198" s="88"/>
      <c r="N198" s="44">
        <v>541086</v>
      </c>
      <c r="O198" s="88">
        <f t="shared" si="9"/>
        <v>0</v>
      </c>
    </row>
    <row r="199" spans="13:15" x14ac:dyDescent="0.3">
      <c r="M199" s="88"/>
      <c r="N199" s="44">
        <v>541919</v>
      </c>
      <c r="O199" s="88">
        <f t="shared" si="9"/>
        <v>0</v>
      </c>
    </row>
    <row r="200" spans="13:15" x14ac:dyDescent="0.3">
      <c r="M200" s="88"/>
      <c r="N200" s="44">
        <v>545041</v>
      </c>
      <c r="O200" s="88">
        <f t="shared" si="9"/>
        <v>0</v>
      </c>
    </row>
    <row r="201" spans="13:15" x14ac:dyDescent="0.3">
      <c r="M201" s="88"/>
      <c r="N201" s="44">
        <v>545613</v>
      </c>
      <c r="O201" s="88">
        <f t="shared" si="9"/>
        <v>0</v>
      </c>
    </row>
    <row r="202" spans="13:15" x14ac:dyDescent="0.3">
      <c r="M202" s="88"/>
      <c r="N202" s="44">
        <v>546010</v>
      </c>
      <c r="O202" s="88">
        <f t="shared" si="9"/>
        <v>0</v>
      </c>
    </row>
    <row r="203" spans="13:15" x14ac:dyDescent="0.3">
      <c r="M203" s="88"/>
      <c r="N203" s="44">
        <v>546689</v>
      </c>
      <c r="O203" s="88">
        <f t="shared" si="9"/>
        <v>0</v>
      </c>
    </row>
    <row r="204" spans="13:15" x14ac:dyDescent="0.3">
      <c r="M204" s="88"/>
      <c r="N204" s="44">
        <v>547662</v>
      </c>
      <c r="O204" s="88">
        <f t="shared" si="9"/>
        <v>0</v>
      </c>
    </row>
    <row r="205" spans="13:15" x14ac:dyDescent="0.3">
      <c r="M205" s="88"/>
      <c r="N205" s="44">
        <v>550834</v>
      </c>
      <c r="O205" s="88">
        <f t="shared" si="9"/>
        <v>0</v>
      </c>
    </row>
    <row r="206" spans="13:15" x14ac:dyDescent="0.3">
      <c r="M206" s="88"/>
      <c r="N206" s="44">
        <v>551890</v>
      </c>
      <c r="O206" s="88">
        <f t="shared" si="9"/>
        <v>0</v>
      </c>
    </row>
    <row r="207" spans="13:15" x14ac:dyDescent="0.3">
      <c r="M207" s="88"/>
      <c r="N207" s="44">
        <v>553080</v>
      </c>
      <c r="O207" s="88">
        <f t="shared" si="9"/>
        <v>0</v>
      </c>
    </row>
    <row r="208" spans="13:15" x14ac:dyDescent="0.3">
      <c r="M208" s="88"/>
      <c r="N208" s="44">
        <v>553700</v>
      </c>
      <c r="O208" s="88">
        <f t="shared" si="9"/>
        <v>0</v>
      </c>
    </row>
    <row r="209" spans="13:15" x14ac:dyDescent="0.3">
      <c r="M209" s="88"/>
      <c r="N209" s="44">
        <v>561883</v>
      </c>
      <c r="O209" s="88">
        <f t="shared" si="9"/>
        <v>0</v>
      </c>
    </row>
    <row r="210" spans="13:15" x14ac:dyDescent="0.3">
      <c r="M210" s="88"/>
      <c r="N210" s="44">
        <v>562719</v>
      </c>
      <c r="O210" s="88">
        <f t="shared" si="9"/>
        <v>0</v>
      </c>
    </row>
    <row r="211" spans="13:15" x14ac:dyDescent="0.3">
      <c r="M211" s="88"/>
      <c r="N211" s="44">
        <v>564683</v>
      </c>
      <c r="O211" s="88">
        <f t="shared" si="9"/>
        <v>0</v>
      </c>
    </row>
    <row r="212" spans="13:15" x14ac:dyDescent="0.3">
      <c r="M212" s="88"/>
      <c r="N212" s="44">
        <v>564939</v>
      </c>
      <c r="O212" s="88">
        <f t="shared" si="9"/>
        <v>0</v>
      </c>
    </row>
    <row r="213" spans="13:15" x14ac:dyDescent="0.3">
      <c r="M213" s="88"/>
      <c r="N213" s="44">
        <v>564941</v>
      </c>
      <c r="O213" s="88">
        <f t="shared" si="9"/>
        <v>0</v>
      </c>
    </row>
    <row r="214" spans="13:15" x14ac:dyDescent="0.3">
      <c r="M214" s="88"/>
      <c r="N214" s="44">
        <v>564958</v>
      </c>
      <c r="O214" s="88">
        <f t="shared" si="9"/>
        <v>0</v>
      </c>
    </row>
    <row r="215" spans="13:15" x14ac:dyDescent="0.3">
      <c r="M215" s="88"/>
      <c r="N215" s="44">
        <v>564981</v>
      </c>
      <c r="O215" s="88">
        <f t="shared" si="9"/>
        <v>0</v>
      </c>
    </row>
    <row r="216" spans="13:15" x14ac:dyDescent="0.3">
      <c r="M216" s="88"/>
      <c r="N216" s="44">
        <v>565030</v>
      </c>
      <c r="O216" s="88">
        <f t="shared" si="9"/>
        <v>0</v>
      </c>
    </row>
    <row r="217" spans="13:15" x14ac:dyDescent="0.3">
      <c r="M217" s="88"/>
      <c r="N217" s="44">
        <v>565097</v>
      </c>
      <c r="O217" s="88">
        <f t="shared" si="9"/>
        <v>0</v>
      </c>
    </row>
    <row r="218" spans="13:15" x14ac:dyDescent="0.3">
      <c r="M218" s="88"/>
      <c r="N218" s="44">
        <v>565099</v>
      </c>
      <c r="O218" s="88">
        <f t="shared" si="9"/>
        <v>0</v>
      </c>
    </row>
    <row r="219" spans="13:15" x14ac:dyDescent="0.3">
      <c r="M219" s="88"/>
      <c r="N219" s="44">
        <v>565105</v>
      </c>
      <c r="O219" s="88">
        <f t="shared" si="9"/>
        <v>0</v>
      </c>
    </row>
    <row r="220" spans="13:15" x14ac:dyDescent="0.3">
      <c r="M220" s="88"/>
      <c r="N220" s="44">
        <v>566593</v>
      </c>
      <c r="O220" s="88">
        <f t="shared" si="9"/>
        <v>0</v>
      </c>
    </row>
    <row r="221" spans="13:15" x14ac:dyDescent="0.3">
      <c r="M221" s="88"/>
      <c r="N221" s="44">
        <v>568723</v>
      </c>
      <c r="O221" s="88">
        <f t="shared" si="9"/>
        <v>0</v>
      </c>
    </row>
    <row r="222" spans="13:15" x14ac:dyDescent="0.3">
      <c r="M222" s="88"/>
      <c r="N222" s="44">
        <v>569334</v>
      </c>
      <c r="O222" s="88">
        <f t="shared" si="9"/>
        <v>0</v>
      </c>
    </row>
    <row r="223" spans="13:15" x14ac:dyDescent="0.3">
      <c r="M223" s="89"/>
      <c r="N223" s="44">
        <v>569565</v>
      </c>
      <c r="O223" s="89">
        <f t="shared" si="9"/>
        <v>0</v>
      </c>
    </row>
    <row r="224" spans="13:15" x14ac:dyDescent="0.3">
      <c r="M224" s="87">
        <v>5</v>
      </c>
      <c r="N224" s="44">
        <v>506391</v>
      </c>
      <c r="O224" s="87">
        <f t="shared" si="9"/>
        <v>0.33333333333333331</v>
      </c>
    </row>
    <row r="225" spans="13:15" x14ac:dyDescent="0.3">
      <c r="M225" s="88"/>
      <c r="N225" s="44">
        <v>506405</v>
      </c>
      <c r="O225" s="88">
        <f t="shared" si="9"/>
        <v>0</v>
      </c>
    </row>
    <row r="226" spans="13:15" x14ac:dyDescent="0.3">
      <c r="M226" s="88"/>
      <c r="N226" s="44">
        <v>507346</v>
      </c>
      <c r="O226" s="88">
        <f t="shared" si="9"/>
        <v>0</v>
      </c>
    </row>
    <row r="227" spans="13:15" x14ac:dyDescent="0.3">
      <c r="M227" s="88"/>
      <c r="N227" s="44">
        <v>511810</v>
      </c>
      <c r="O227" s="88">
        <f t="shared" si="9"/>
        <v>0</v>
      </c>
    </row>
    <row r="228" spans="13:15" x14ac:dyDescent="0.3">
      <c r="M228" s="88"/>
      <c r="N228" s="44">
        <v>512548</v>
      </c>
      <c r="O228" s="88">
        <f t="shared" si="9"/>
        <v>0</v>
      </c>
    </row>
    <row r="229" spans="13:15" x14ac:dyDescent="0.3">
      <c r="M229" s="88"/>
      <c r="N229" s="44">
        <v>512571</v>
      </c>
      <c r="O229" s="88">
        <f t="shared" si="9"/>
        <v>0</v>
      </c>
    </row>
    <row r="230" spans="13:15" x14ac:dyDescent="0.3">
      <c r="M230" s="88"/>
      <c r="N230" s="44">
        <v>513820</v>
      </c>
      <c r="O230" s="88">
        <f t="shared" si="9"/>
        <v>0</v>
      </c>
    </row>
    <row r="231" spans="13:15" x14ac:dyDescent="0.3">
      <c r="M231" s="88"/>
      <c r="N231" s="44">
        <v>515024</v>
      </c>
      <c r="O231" s="88">
        <f t="shared" si="9"/>
        <v>0</v>
      </c>
    </row>
    <row r="232" spans="13:15" x14ac:dyDescent="0.3">
      <c r="M232" s="88"/>
      <c r="N232" s="44">
        <v>515737</v>
      </c>
      <c r="O232" s="88">
        <f t="shared" si="9"/>
        <v>0</v>
      </c>
    </row>
    <row r="233" spans="13:15" x14ac:dyDescent="0.3">
      <c r="M233" s="88"/>
      <c r="N233" s="44">
        <v>515754</v>
      </c>
      <c r="O233" s="88">
        <f t="shared" si="9"/>
        <v>0</v>
      </c>
    </row>
    <row r="234" spans="13:15" x14ac:dyDescent="0.3">
      <c r="M234" s="88"/>
      <c r="N234" s="44">
        <v>516036</v>
      </c>
      <c r="O234" s="88">
        <f t="shared" si="9"/>
        <v>0</v>
      </c>
    </row>
    <row r="235" spans="13:15" x14ac:dyDescent="0.3">
      <c r="M235" s="88"/>
      <c r="N235" s="44">
        <v>516190</v>
      </c>
      <c r="O235" s="88">
        <f t="shared" si="9"/>
        <v>0</v>
      </c>
    </row>
    <row r="236" spans="13:15" x14ac:dyDescent="0.3">
      <c r="M236" s="88"/>
      <c r="N236" s="44">
        <v>516194</v>
      </c>
      <c r="O236" s="88">
        <f t="shared" si="9"/>
        <v>0</v>
      </c>
    </row>
    <row r="237" spans="13:15" x14ac:dyDescent="0.3">
      <c r="M237" s="88"/>
      <c r="N237" s="44">
        <v>516716</v>
      </c>
      <c r="O237" s="88">
        <f t="shared" si="9"/>
        <v>0</v>
      </c>
    </row>
    <row r="238" spans="13:15" x14ac:dyDescent="0.3">
      <c r="M238" s="88"/>
      <c r="N238" s="44">
        <v>516785</v>
      </c>
      <c r="O238" s="88">
        <f t="shared" si="9"/>
        <v>0</v>
      </c>
    </row>
    <row r="239" spans="13:15" x14ac:dyDescent="0.3">
      <c r="M239" s="88"/>
      <c r="N239" s="44">
        <v>517289</v>
      </c>
      <c r="O239" s="88">
        <f t="shared" si="9"/>
        <v>0</v>
      </c>
    </row>
    <row r="240" spans="13:15" x14ac:dyDescent="0.3">
      <c r="M240" s="88"/>
      <c r="N240" s="44">
        <v>517710</v>
      </c>
      <c r="O240" s="88">
        <f t="shared" si="9"/>
        <v>0</v>
      </c>
    </row>
    <row r="241" spans="13:15" x14ac:dyDescent="0.3">
      <c r="M241" s="88"/>
      <c r="N241" s="44">
        <v>523454</v>
      </c>
      <c r="O241" s="88">
        <f t="shared" si="9"/>
        <v>0</v>
      </c>
    </row>
    <row r="242" spans="13:15" x14ac:dyDescent="0.3">
      <c r="M242" s="88"/>
      <c r="N242" s="44">
        <v>523897</v>
      </c>
      <c r="O242" s="88">
        <f t="shared" si="9"/>
        <v>0</v>
      </c>
    </row>
    <row r="243" spans="13:15" x14ac:dyDescent="0.3">
      <c r="M243" s="88"/>
      <c r="N243" s="44">
        <v>527228</v>
      </c>
      <c r="O243" s="88">
        <f t="shared" si="9"/>
        <v>0</v>
      </c>
    </row>
    <row r="244" spans="13:15" x14ac:dyDescent="0.3">
      <c r="M244" s="88"/>
      <c r="N244" s="44">
        <v>531922</v>
      </c>
      <c r="O244" s="88">
        <f t="shared" si="9"/>
        <v>0</v>
      </c>
    </row>
    <row r="245" spans="13:15" x14ac:dyDescent="0.3">
      <c r="M245" s="88"/>
      <c r="N245" s="44">
        <v>531957</v>
      </c>
      <c r="O245" s="88">
        <f t="shared" si="9"/>
        <v>0</v>
      </c>
    </row>
    <row r="246" spans="13:15" x14ac:dyDescent="0.3">
      <c r="M246" s="88"/>
      <c r="N246" s="44">
        <v>533832</v>
      </c>
      <c r="O246" s="88">
        <f t="shared" si="9"/>
        <v>0</v>
      </c>
    </row>
    <row r="247" spans="13:15" x14ac:dyDescent="0.3">
      <c r="M247" s="88"/>
      <c r="N247" s="44">
        <v>537219</v>
      </c>
      <c r="O247" s="88">
        <f t="shared" si="9"/>
        <v>0</v>
      </c>
    </row>
    <row r="248" spans="13:15" x14ac:dyDescent="0.3">
      <c r="M248" s="88"/>
      <c r="N248" s="44">
        <v>541928</v>
      </c>
      <c r="O248" s="88">
        <f t="shared" si="9"/>
        <v>0</v>
      </c>
    </row>
    <row r="249" spans="13:15" x14ac:dyDescent="0.3">
      <c r="M249" s="88"/>
      <c r="N249" s="44">
        <v>542974</v>
      </c>
      <c r="O249" s="88">
        <f t="shared" si="9"/>
        <v>0</v>
      </c>
    </row>
    <row r="250" spans="13:15" x14ac:dyDescent="0.3">
      <c r="M250" s="88"/>
      <c r="N250" s="44">
        <v>542996</v>
      </c>
      <c r="O250" s="88">
        <f t="shared" si="9"/>
        <v>0</v>
      </c>
    </row>
    <row r="251" spans="13:15" x14ac:dyDescent="0.3">
      <c r="M251" s="88"/>
      <c r="N251" s="44">
        <v>543396</v>
      </c>
      <c r="O251" s="88">
        <f t="shared" si="9"/>
        <v>0</v>
      </c>
    </row>
    <row r="252" spans="13:15" x14ac:dyDescent="0.3">
      <c r="M252" s="88"/>
      <c r="N252" s="44">
        <v>545030</v>
      </c>
      <c r="O252" s="88">
        <f t="shared" si="9"/>
        <v>0</v>
      </c>
    </row>
    <row r="253" spans="13:15" x14ac:dyDescent="0.3">
      <c r="M253" s="88"/>
      <c r="N253" s="44">
        <v>545239</v>
      </c>
      <c r="O253" s="88">
        <f t="shared" si="9"/>
        <v>0</v>
      </c>
    </row>
    <row r="254" spans="13:15" x14ac:dyDescent="0.3">
      <c r="M254" s="88"/>
      <c r="N254" s="44">
        <v>546475</v>
      </c>
      <c r="O254" s="88">
        <f t="shared" si="9"/>
        <v>0</v>
      </c>
    </row>
    <row r="255" spans="13:15" x14ac:dyDescent="0.3">
      <c r="M255" s="88"/>
      <c r="N255" s="44">
        <v>548019</v>
      </c>
      <c r="O255" s="88">
        <f t="shared" si="9"/>
        <v>0</v>
      </c>
    </row>
    <row r="256" spans="13:15" x14ac:dyDescent="0.3">
      <c r="M256" s="88"/>
      <c r="N256" s="44">
        <v>549741</v>
      </c>
      <c r="O256" s="88">
        <f t="shared" si="9"/>
        <v>0</v>
      </c>
    </row>
    <row r="257" spans="13:15" x14ac:dyDescent="0.3">
      <c r="M257" s="88"/>
      <c r="N257" s="44">
        <v>552332</v>
      </c>
      <c r="O257" s="88">
        <f t="shared" si="9"/>
        <v>0</v>
      </c>
    </row>
    <row r="258" spans="13:15" x14ac:dyDescent="0.3">
      <c r="M258" s="88"/>
      <c r="N258" s="44">
        <v>558592</v>
      </c>
      <c r="O258" s="88">
        <f t="shared" si="9"/>
        <v>0</v>
      </c>
    </row>
    <row r="259" spans="13:15" x14ac:dyDescent="0.3">
      <c r="M259" s="88"/>
      <c r="N259" s="44">
        <v>558890</v>
      </c>
      <c r="O259" s="88">
        <f t="shared" si="9"/>
        <v>0</v>
      </c>
    </row>
    <row r="260" spans="13:15" x14ac:dyDescent="0.3">
      <c r="M260" s="88"/>
      <c r="N260" s="44">
        <v>559394</v>
      </c>
      <c r="O260" s="88">
        <f t="shared" ref="O260:O323" si="10">M260/$M$724</f>
        <v>0</v>
      </c>
    </row>
    <row r="261" spans="13:15" x14ac:dyDescent="0.3">
      <c r="M261" s="88"/>
      <c r="N261" s="44">
        <v>564880</v>
      </c>
      <c r="O261" s="88">
        <f t="shared" si="10"/>
        <v>0</v>
      </c>
    </row>
    <row r="262" spans="13:15" x14ac:dyDescent="0.3">
      <c r="M262" s="88"/>
      <c r="N262" s="44">
        <v>564888</v>
      </c>
      <c r="O262" s="88">
        <f t="shared" si="10"/>
        <v>0</v>
      </c>
    </row>
    <row r="263" spans="13:15" x14ac:dyDescent="0.3">
      <c r="M263" s="88"/>
      <c r="N263" s="44">
        <v>564894</v>
      </c>
      <c r="O263" s="88">
        <f t="shared" si="10"/>
        <v>0</v>
      </c>
    </row>
    <row r="264" spans="13:15" x14ac:dyDescent="0.3">
      <c r="M264" s="88"/>
      <c r="N264" s="44">
        <v>564926</v>
      </c>
      <c r="O264" s="88">
        <f t="shared" si="10"/>
        <v>0</v>
      </c>
    </row>
    <row r="265" spans="13:15" x14ac:dyDescent="0.3">
      <c r="M265" s="88"/>
      <c r="N265" s="44">
        <v>564944</v>
      </c>
      <c r="O265" s="88">
        <f t="shared" si="10"/>
        <v>0</v>
      </c>
    </row>
    <row r="266" spans="13:15" x14ac:dyDescent="0.3">
      <c r="M266" s="88"/>
      <c r="N266" s="44">
        <v>565001</v>
      </c>
      <c r="O266" s="88">
        <f t="shared" si="10"/>
        <v>0</v>
      </c>
    </row>
    <row r="267" spans="13:15" x14ac:dyDescent="0.3">
      <c r="M267" s="88"/>
      <c r="N267" s="44">
        <v>565127</v>
      </c>
      <c r="O267" s="88">
        <f t="shared" si="10"/>
        <v>0</v>
      </c>
    </row>
    <row r="268" spans="13:15" x14ac:dyDescent="0.3">
      <c r="M268" s="88"/>
      <c r="N268" s="44">
        <v>566619</v>
      </c>
      <c r="O268" s="88">
        <f t="shared" si="10"/>
        <v>0</v>
      </c>
    </row>
    <row r="269" spans="13:15" x14ac:dyDescent="0.3">
      <c r="M269" s="88"/>
      <c r="N269" s="44">
        <v>566622</v>
      </c>
      <c r="O269" s="88">
        <f t="shared" si="10"/>
        <v>0</v>
      </c>
    </row>
    <row r="270" spans="13:15" x14ac:dyDescent="0.3">
      <c r="M270" s="89"/>
      <c r="N270" s="44">
        <v>566639</v>
      </c>
      <c r="O270" s="89">
        <f t="shared" si="10"/>
        <v>0</v>
      </c>
    </row>
    <row r="271" spans="13:15" x14ac:dyDescent="0.3">
      <c r="M271" s="87">
        <v>6</v>
      </c>
      <c r="N271" s="44">
        <v>509876</v>
      </c>
      <c r="O271" s="87">
        <f t="shared" si="10"/>
        <v>0.4</v>
      </c>
    </row>
    <row r="272" spans="13:15" x14ac:dyDescent="0.3">
      <c r="M272" s="88"/>
      <c r="N272" s="44">
        <v>510170</v>
      </c>
      <c r="O272" s="88">
        <f t="shared" si="10"/>
        <v>0</v>
      </c>
    </row>
    <row r="273" spans="13:15" x14ac:dyDescent="0.3">
      <c r="M273" s="88"/>
      <c r="N273" s="44">
        <v>512132</v>
      </c>
      <c r="O273" s="88">
        <f t="shared" si="10"/>
        <v>0</v>
      </c>
    </row>
    <row r="274" spans="13:15" x14ac:dyDescent="0.3">
      <c r="M274" s="88"/>
      <c r="N274" s="44">
        <v>512572</v>
      </c>
      <c r="O274" s="88">
        <f t="shared" si="10"/>
        <v>0</v>
      </c>
    </row>
    <row r="275" spans="13:15" x14ac:dyDescent="0.3">
      <c r="M275" s="88"/>
      <c r="N275" s="44">
        <v>513227</v>
      </c>
      <c r="O275" s="88">
        <f t="shared" si="10"/>
        <v>0</v>
      </c>
    </row>
    <row r="276" spans="13:15" x14ac:dyDescent="0.3">
      <c r="M276" s="88"/>
      <c r="N276" s="44">
        <v>513308</v>
      </c>
      <c r="O276" s="88">
        <f t="shared" si="10"/>
        <v>0</v>
      </c>
    </row>
    <row r="277" spans="13:15" x14ac:dyDescent="0.3">
      <c r="M277" s="88"/>
      <c r="N277" s="44">
        <v>514888</v>
      </c>
      <c r="O277" s="88">
        <f t="shared" si="10"/>
        <v>0</v>
      </c>
    </row>
    <row r="278" spans="13:15" x14ac:dyDescent="0.3">
      <c r="M278" s="88"/>
      <c r="N278" s="44">
        <v>517848</v>
      </c>
      <c r="O278" s="88">
        <f t="shared" si="10"/>
        <v>0</v>
      </c>
    </row>
    <row r="279" spans="13:15" x14ac:dyDescent="0.3">
      <c r="M279" s="88"/>
      <c r="N279" s="44">
        <v>520096</v>
      </c>
      <c r="O279" s="88">
        <f t="shared" si="10"/>
        <v>0</v>
      </c>
    </row>
    <row r="280" spans="13:15" x14ac:dyDescent="0.3">
      <c r="M280" s="88"/>
      <c r="N280" s="44">
        <v>520927</v>
      </c>
      <c r="O280" s="88">
        <f t="shared" si="10"/>
        <v>0</v>
      </c>
    </row>
    <row r="281" spans="13:15" x14ac:dyDescent="0.3">
      <c r="M281" s="88"/>
      <c r="N281" s="44">
        <v>523296</v>
      </c>
      <c r="O281" s="88">
        <f t="shared" si="10"/>
        <v>0</v>
      </c>
    </row>
    <row r="282" spans="13:15" x14ac:dyDescent="0.3">
      <c r="M282" s="88"/>
      <c r="N282" s="44">
        <v>523477</v>
      </c>
      <c r="O282" s="88">
        <f t="shared" si="10"/>
        <v>0</v>
      </c>
    </row>
    <row r="283" spans="13:15" x14ac:dyDescent="0.3">
      <c r="M283" s="88"/>
      <c r="N283" s="44">
        <v>523483</v>
      </c>
      <c r="O283" s="88">
        <f t="shared" si="10"/>
        <v>0</v>
      </c>
    </row>
    <row r="284" spans="13:15" x14ac:dyDescent="0.3">
      <c r="M284" s="88"/>
      <c r="N284" s="44">
        <v>523898</v>
      </c>
      <c r="O284" s="88">
        <f t="shared" si="10"/>
        <v>0</v>
      </c>
    </row>
    <row r="285" spans="13:15" x14ac:dyDescent="0.3">
      <c r="M285" s="88"/>
      <c r="N285" s="44">
        <v>524452</v>
      </c>
      <c r="O285" s="88">
        <f t="shared" si="10"/>
        <v>0</v>
      </c>
    </row>
    <row r="286" spans="13:15" x14ac:dyDescent="0.3">
      <c r="M286" s="88"/>
      <c r="N286" s="44">
        <v>529008</v>
      </c>
      <c r="O286" s="88">
        <f t="shared" si="10"/>
        <v>0</v>
      </c>
    </row>
    <row r="287" spans="13:15" x14ac:dyDescent="0.3">
      <c r="M287" s="88"/>
      <c r="N287" s="44">
        <v>530687</v>
      </c>
      <c r="O287" s="88">
        <f t="shared" si="10"/>
        <v>0</v>
      </c>
    </row>
    <row r="288" spans="13:15" x14ac:dyDescent="0.3">
      <c r="M288" s="88"/>
      <c r="N288" s="44">
        <v>530731</v>
      </c>
      <c r="O288" s="88">
        <f t="shared" si="10"/>
        <v>0</v>
      </c>
    </row>
    <row r="289" spans="13:15" x14ac:dyDescent="0.3">
      <c r="M289" s="88"/>
      <c r="N289" s="44">
        <v>530895</v>
      </c>
      <c r="O289" s="88">
        <f t="shared" si="10"/>
        <v>0</v>
      </c>
    </row>
    <row r="290" spans="13:15" x14ac:dyDescent="0.3">
      <c r="M290" s="88"/>
      <c r="N290" s="44">
        <v>531951</v>
      </c>
      <c r="O290" s="88">
        <f t="shared" si="10"/>
        <v>0</v>
      </c>
    </row>
    <row r="291" spans="13:15" x14ac:dyDescent="0.3">
      <c r="M291" s="88"/>
      <c r="N291" s="44">
        <v>533320</v>
      </c>
      <c r="O291" s="88">
        <f t="shared" si="10"/>
        <v>0</v>
      </c>
    </row>
    <row r="292" spans="13:15" x14ac:dyDescent="0.3">
      <c r="M292" s="88"/>
      <c r="N292" s="44">
        <v>533802</v>
      </c>
      <c r="O292" s="88">
        <f t="shared" si="10"/>
        <v>0</v>
      </c>
    </row>
    <row r="293" spans="13:15" x14ac:dyDescent="0.3">
      <c r="M293" s="88"/>
      <c r="N293" s="44">
        <v>533817</v>
      </c>
      <c r="O293" s="88">
        <f t="shared" si="10"/>
        <v>0</v>
      </c>
    </row>
    <row r="294" spans="13:15" x14ac:dyDescent="0.3">
      <c r="M294" s="88"/>
      <c r="N294" s="44">
        <v>535983</v>
      </c>
      <c r="O294" s="88">
        <f t="shared" si="10"/>
        <v>0</v>
      </c>
    </row>
    <row r="295" spans="13:15" x14ac:dyDescent="0.3">
      <c r="M295" s="88"/>
      <c r="N295" s="44">
        <v>540278</v>
      </c>
      <c r="O295" s="88">
        <f t="shared" si="10"/>
        <v>0</v>
      </c>
    </row>
    <row r="296" spans="13:15" x14ac:dyDescent="0.3">
      <c r="M296" s="88"/>
      <c r="N296" s="44">
        <v>541927</v>
      </c>
      <c r="O296" s="88">
        <f t="shared" si="10"/>
        <v>0</v>
      </c>
    </row>
    <row r="297" spans="13:15" x14ac:dyDescent="0.3">
      <c r="M297" s="88"/>
      <c r="N297" s="44">
        <v>545252</v>
      </c>
      <c r="O297" s="88">
        <f t="shared" si="10"/>
        <v>0</v>
      </c>
    </row>
    <row r="298" spans="13:15" x14ac:dyDescent="0.3">
      <c r="M298" s="88"/>
      <c r="N298" s="44">
        <v>545576</v>
      </c>
      <c r="O298" s="88">
        <f t="shared" si="10"/>
        <v>0</v>
      </c>
    </row>
    <row r="299" spans="13:15" x14ac:dyDescent="0.3">
      <c r="M299" s="88"/>
      <c r="N299" s="44">
        <v>546001</v>
      </c>
      <c r="O299" s="88">
        <f t="shared" si="10"/>
        <v>0</v>
      </c>
    </row>
    <row r="300" spans="13:15" x14ac:dyDescent="0.3">
      <c r="M300" s="88"/>
      <c r="N300" s="44">
        <v>550594</v>
      </c>
      <c r="O300" s="88">
        <f t="shared" si="10"/>
        <v>0</v>
      </c>
    </row>
    <row r="301" spans="13:15" x14ac:dyDescent="0.3">
      <c r="M301" s="88"/>
      <c r="N301" s="44">
        <v>553788</v>
      </c>
      <c r="O301" s="88">
        <f t="shared" si="10"/>
        <v>0</v>
      </c>
    </row>
    <row r="302" spans="13:15" x14ac:dyDescent="0.3">
      <c r="M302" s="88"/>
      <c r="N302" s="44">
        <v>559959</v>
      </c>
      <c r="O302" s="88">
        <f t="shared" si="10"/>
        <v>0</v>
      </c>
    </row>
    <row r="303" spans="13:15" x14ac:dyDescent="0.3">
      <c r="M303" s="88"/>
      <c r="N303" s="44">
        <v>561881</v>
      </c>
      <c r="O303" s="88">
        <f t="shared" si="10"/>
        <v>0</v>
      </c>
    </row>
    <row r="304" spans="13:15" x14ac:dyDescent="0.3">
      <c r="M304" s="88"/>
      <c r="N304" s="44">
        <v>563977</v>
      </c>
      <c r="O304" s="88">
        <f t="shared" si="10"/>
        <v>0</v>
      </c>
    </row>
    <row r="305" spans="13:15" x14ac:dyDescent="0.3">
      <c r="M305" s="88"/>
      <c r="N305" s="44">
        <v>564856</v>
      </c>
      <c r="O305" s="88">
        <f t="shared" si="10"/>
        <v>0</v>
      </c>
    </row>
    <row r="306" spans="13:15" x14ac:dyDescent="0.3">
      <c r="M306" s="88"/>
      <c r="N306" s="44">
        <v>564865</v>
      </c>
      <c r="O306" s="88">
        <f t="shared" si="10"/>
        <v>0</v>
      </c>
    </row>
    <row r="307" spans="13:15" x14ac:dyDescent="0.3">
      <c r="M307" s="88"/>
      <c r="N307" s="44">
        <v>564879</v>
      </c>
      <c r="O307" s="88">
        <f t="shared" si="10"/>
        <v>0</v>
      </c>
    </row>
    <row r="308" spans="13:15" x14ac:dyDescent="0.3">
      <c r="M308" s="88"/>
      <c r="N308" s="44">
        <v>565123</v>
      </c>
      <c r="O308" s="88">
        <f t="shared" si="10"/>
        <v>0</v>
      </c>
    </row>
    <row r="309" spans="13:15" x14ac:dyDescent="0.3">
      <c r="M309" s="88"/>
      <c r="N309" s="44">
        <v>565752</v>
      </c>
      <c r="O309" s="88">
        <f t="shared" si="10"/>
        <v>0</v>
      </c>
    </row>
    <row r="310" spans="13:15" x14ac:dyDescent="0.3">
      <c r="M310" s="89"/>
      <c r="N310" s="44">
        <v>567665</v>
      </c>
      <c r="O310" s="89">
        <f t="shared" si="10"/>
        <v>0</v>
      </c>
    </row>
    <row r="311" spans="13:15" x14ac:dyDescent="0.3">
      <c r="M311" s="87">
        <v>7</v>
      </c>
      <c r="N311" s="44">
        <v>511986</v>
      </c>
      <c r="O311" s="87">
        <f t="shared" si="10"/>
        <v>0.46666666666666667</v>
      </c>
    </row>
    <row r="312" spans="13:15" x14ac:dyDescent="0.3">
      <c r="M312" s="88"/>
      <c r="N312" s="44">
        <v>512549</v>
      </c>
      <c r="O312" s="88">
        <f t="shared" si="10"/>
        <v>0</v>
      </c>
    </row>
    <row r="313" spans="13:15" x14ac:dyDescent="0.3">
      <c r="M313" s="88"/>
      <c r="N313" s="44">
        <v>513295</v>
      </c>
      <c r="O313" s="88">
        <f t="shared" si="10"/>
        <v>0</v>
      </c>
    </row>
    <row r="314" spans="13:15" x14ac:dyDescent="0.3">
      <c r="M314" s="88"/>
      <c r="N314" s="44">
        <v>514881</v>
      </c>
      <c r="O314" s="88">
        <f t="shared" si="10"/>
        <v>0</v>
      </c>
    </row>
    <row r="315" spans="13:15" x14ac:dyDescent="0.3">
      <c r="M315" s="88"/>
      <c r="N315" s="44">
        <v>515691</v>
      </c>
      <c r="O315" s="88">
        <f t="shared" si="10"/>
        <v>0</v>
      </c>
    </row>
    <row r="316" spans="13:15" x14ac:dyDescent="0.3">
      <c r="M316" s="88"/>
      <c r="N316" s="44">
        <v>515938</v>
      </c>
      <c r="O316" s="88">
        <f t="shared" si="10"/>
        <v>0</v>
      </c>
    </row>
    <row r="317" spans="13:15" x14ac:dyDescent="0.3">
      <c r="M317" s="88"/>
      <c r="N317" s="44">
        <v>516246</v>
      </c>
      <c r="O317" s="88">
        <f t="shared" si="10"/>
        <v>0</v>
      </c>
    </row>
    <row r="318" spans="13:15" x14ac:dyDescent="0.3">
      <c r="M318" s="88"/>
      <c r="N318" s="44">
        <v>516730</v>
      </c>
      <c r="O318" s="88">
        <f t="shared" si="10"/>
        <v>0</v>
      </c>
    </row>
    <row r="319" spans="13:15" x14ac:dyDescent="0.3">
      <c r="M319" s="88"/>
      <c r="N319" s="44">
        <v>516789</v>
      </c>
      <c r="O319" s="88">
        <f t="shared" si="10"/>
        <v>0</v>
      </c>
    </row>
    <row r="320" spans="13:15" x14ac:dyDescent="0.3">
      <c r="M320" s="88"/>
      <c r="N320" s="44">
        <v>521866</v>
      </c>
      <c r="O320" s="88">
        <f t="shared" si="10"/>
        <v>0</v>
      </c>
    </row>
    <row r="321" spans="13:15" x14ac:dyDescent="0.3">
      <c r="M321" s="88"/>
      <c r="N321" s="44">
        <v>524785</v>
      </c>
      <c r="O321" s="88">
        <f t="shared" si="10"/>
        <v>0</v>
      </c>
    </row>
    <row r="322" spans="13:15" x14ac:dyDescent="0.3">
      <c r="M322" s="88"/>
      <c r="N322" s="44">
        <v>526908</v>
      </c>
      <c r="O322" s="88">
        <f t="shared" si="10"/>
        <v>0</v>
      </c>
    </row>
    <row r="323" spans="13:15" x14ac:dyDescent="0.3">
      <c r="M323" s="88"/>
      <c r="N323" s="44">
        <v>526943</v>
      </c>
      <c r="O323" s="88">
        <f t="shared" si="10"/>
        <v>0</v>
      </c>
    </row>
    <row r="324" spans="13:15" x14ac:dyDescent="0.3">
      <c r="M324" s="88"/>
      <c r="N324" s="44">
        <v>527155</v>
      </c>
      <c r="O324" s="88">
        <f t="shared" ref="O324:O387" si="11">M324/$M$724</f>
        <v>0</v>
      </c>
    </row>
    <row r="325" spans="13:15" x14ac:dyDescent="0.3">
      <c r="M325" s="88"/>
      <c r="N325" s="44">
        <v>529887</v>
      </c>
      <c r="O325" s="88">
        <f t="shared" si="11"/>
        <v>0</v>
      </c>
    </row>
    <row r="326" spans="13:15" x14ac:dyDescent="0.3">
      <c r="M326" s="88"/>
      <c r="N326" s="44">
        <v>529890</v>
      </c>
      <c r="O326" s="88">
        <f t="shared" si="11"/>
        <v>0</v>
      </c>
    </row>
    <row r="327" spans="13:15" x14ac:dyDescent="0.3">
      <c r="M327" s="88"/>
      <c r="N327" s="44">
        <v>530668</v>
      </c>
      <c r="O327" s="88">
        <f t="shared" si="11"/>
        <v>0</v>
      </c>
    </row>
    <row r="328" spans="13:15" x14ac:dyDescent="0.3">
      <c r="M328" s="88"/>
      <c r="N328" s="44">
        <v>531956</v>
      </c>
      <c r="O328" s="88">
        <f t="shared" si="11"/>
        <v>0</v>
      </c>
    </row>
    <row r="329" spans="13:15" x14ac:dyDescent="0.3">
      <c r="M329" s="88"/>
      <c r="N329" s="44">
        <v>533316</v>
      </c>
      <c r="O329" s="88">
        <f t="shared" si="11"/>
        <v>0</v>
      </c>
    </row>
    <row r="330" spans="13:15" x14ac:dyDescent="0.3">
      <c r="M330" s="88"/>
      <c r="N330" s="44">
        <v>534303</v>
      </c>
      <c r="O330" s="88">
        <f t="shared" si="11"/>
        <v>0</v>
      </c>
    </row>
    <row r="331" spans="13:15" x14ac:dyDescent="0.3">
      <c r="M331" s="88"/>
      <c r="N331" s="44">
        <v>534820</v>
      </c>
      <c r="O331" s="88">
        <f t="shared" si="11"/>
        <v>0</v>
      </c>
    </row>
    <row r="332" spans="13:15" x14ac:dyDescent="0.3">
      <c r="M332" s="88"/>
      <c r="N332" s="44">
        <v>536209</v>
      </c>
      <c r="O332" s="88">
        <f t="shared" si="11"/>
        <v>0</v>
      </c>
    </row>
    <row r="333" spans="13:15" x14ac:dyDescent="0.3">
      <c r="M333" s="88"/>
      <c r="N333" s="44">
        <v>537778</v>
      </c>
      <c r="O333" s="88">
        <f t="shared" si="11"/>
        <v>0</v>
      </c>
    </row>
    <row r="334" spans="13:15" x14ac:dyDescent="0.3">
      <c r="M334" s="88"/>
      <c r="N334" s="44">
        <v>538224</v>
      </c>
      <c r="O334" s="88">
        <f t="shared" si="11"/>
        <v>0</v>
      </c>
    </row>
    <row r="335" spans="13:15" x14ac:dyDescent="0.3">
      <c r="M335" s="88"/>
      <c r="N335" s="44">
        <v>541925</v>
      </c>
      <c r="O335" s="88">
        <f t="shared" si="11"/>
        <v>0</v>
      </c>
    </row>
    <row r="336" spans="13:15" x14ac:dyDescent="0.3">
      <c r="M336" s="88"/>
      <c r="N336" s="44">
        <v>542439</v>
      </c>
      <c r="O336" s="88">
        <f t="shared" si="11"/>
        <v>0</v>
      </c>
    </row>
    <row r="337" spans="13:15" x14ac:dyDescent="0.3">
      <c r="M337" s="88"/>
      <c r="N337" s="44">
        <v>545651</v>
      </c>
      <c r="O337" s="88">
        <f t="shared" si="11"/>
        <v>0</v>
      </c>
    </row>
    <row r="338" spans="13:15" x14ac:dyDescent="0.3">
      <c r="M338" s="88"/>
      <c r="N338" s="44">
        <v>545719</v>
      </c>
      <c r="O338" s="88">
        <f t="shared" si="11"/>
        <v>0</v>
      </c>
    </row>
    <row r="339" spans="13:15" x14ac:dyDescent="0.3">
      <c r="M339" s="88"/>
      <c r="N339" s="44">
        <v>548396</v>
      </c>
      <c r="O339" s="88">
        <f t="shared" si="11"/>
        <v>0</v>
      </c>
    </row>
    <row r="340" spans="13:15" x14ac:dyDescent="0.3">
      <c r="M340" s="88"/>
      <c r="N340" s="44">
        <v>550515</v>
      </c>
      <c r="O340" s="88">
        <f t="shared" si="11"/>
        <v>0</v>
      </c>
    </row>
    <row r="341" spans="13:15" x14ac:dyDescent="0.3">
      <c r="M341" s="88"/>
      <c r="N341" s="44">
        <v>550740</v>
      </c>
      <c r="O341" s="88">
        <f t="shared" si="11"/>
        <v>0</v>
      </c>
    </row>
    <row r="342" spans="13:15" x14ac:dyDescent="0.3">
      <c r="M342" s="88"/>
      <c r="N342" s="44">
        <v>551911</v>
      </c>
      <c r="O342" s="88">
        <f t="shared" si="11"/>
        <v>0</v>
      </c>
    </row>
    <row r="343" spans="13:15" x14ac:dyDescent="0.3">
      <c r="M343" s="88"/>
      <c r="N343" s="44">
        <v>552398</v>
      </c>
      <c r="O343" s="88">
        <f t="shared" si="11"/>
        <v>0</v>
      </c>
    </row>
    <row r="344" spans="13:15" x14ac:dyDescent="0.3">
      <c r="M344" s="88"/>
      <c r="N344" s="44">
        <v>553152</v>
      </c>
      <c r="O344" s="88">
        <f t="shared" si="11"/>
        <v>0</v>
      </c>
    </row>
    <row r="345" spans="13:15" x14ac:dyDescent="0.3">
      <c r="M345" s="88"/>
      <c r="N345" s="44">
        <v>553698</v>
      </c>
      <c r="O345" s="88">
        <f t="shared" si="11"/>
        <v>0</v>
      </c>
    </row>
    <row r="346" spans="13:15" x14ac:dyDescent="0.3">
      <c r="M346" s="88"/>
      <c r="N346" s="44">
        <v>555371</v>
      </c>
      <c r="O346" s="88">
        <f t="shared" si="11"/>
        <v>0</v>
      </c>
    </row>
    <row r="347" spans="13:15" x14ac:dyDescent="0.3">
      <c r="M347" s="88"/>
      <c r="N347" s="44">
        <v>558894</v>
      </c>
      <c r="O347" s="88">
        <f t="shared" si="11"/>
        <v>0</v>
      </c>
    </row>
    <row r="348" spans="13:15" x14ac:dyDescent="0.3">
      <c r="M348" s="88"/>
      <c r="N348" s="44">
        <v>560151</v>
      </c>
      <c r="O348" s="88">
        <f t="shared" si="11"/>
        <v>0</v>
      </c>
    </row>
    <row r="349" spans="13:15" x14ac:dyDescent="0.3">
      <c r="M349" s="88"/>
      <c r="N349" s="44">
        <v>561655</v>
      </c>
      <c r="O349" s="88">
        <f t="shared" si="11"/>
        <v>0</v>
      </c>
    </row>
    <row r="350" spans="13:15" x14ac:dyDescent="0.3">
      <c r="M350" s="88"/>
      <c r="N350" s="44">
        <v>561760</v>
      </c>
      <c r="O350" s="88">
        <f t="shared" si="11"/>
        <v>0</v>
      </c>
    </row>
    <row r="351" spans="13:15" x14ac:dyDescent="0.3">
      <c r="M351" s="88"/>
      <c r="N351" s="44">
        <v>564832</v>
      </c>
      <c r="O351" s="88">
        <f t="shared" si="11"/>
        <v>0</v>
      </c>
    </row>
    <row r="352" spans="13:15" x14ac:dyDescent="0.3">
      <c r="M352" s="88"/>
      <c r="N352" s="50">
        <v>564853</v>
      </c>
      <c r="O352" s="88">
        <f t="shared" si="11"/>
        <v>0</v>
      </c>
    </row>
    <row r="353" spans="13:15" x14ac:dyDescent="0.3">
      <c r="M353" s="88"/>
      <c r="N353" s="44">
        <v>564967</v>
      </c>
      <c r="O353" s="88">
        <f t="shared" si="11"/>
        <v>0</v>
      </c>
    </row>
    <row r="354" spans="13:15" x14ac:dyDescent="0.3">
      <c r="M354" s="88"/>
      <c r="N354" s="44">
        <v>564969</v>
      </c>
      <c r="O354" s="88">
        <f t="shared" si="11"/>
        <v>0</v>
      </c>
    </row>
    <row r="355" spans="13:15" x14ac:dyDescent="0.3">
      <c r="M355" s="88"/>
      <c r="N355" s="44">
        <v>567597</v>
      </c>
      <c r="O355" s="88">
        <f t="shared" si="11"/>
        <v>0</v>
      </c>
    </row>
    <row r="356" spans="13:15" x14ac:dyDescent="0.3">
      <c r="M356" s="89"/>
      <c r="N356" s="44">
        <v>569066</v>
      </c>
      <c r="O356" s="89">
        <f t="shared" si="11"/>
        <v>0</v>
      </c>
    </row>
    <row r="357" spans="13:15" x14ac:dyDescent="0.3">
      <c r="M357" s="87">
        <v>8</v>
      </c>
      <c r="N357" s="44">
        <v>506306</v>
      </c>
      <c r="O357" s="87">
        <f t="shared" si="11"/>
        <v>0.53333333333333333</v>
      </c>
    </row>
    <row r="358" spans="13:15" x14ac:dyDescent="0.3">
      <c r="M358" s="88"/>
      <c r="N358" s="44">
        <v>506450</v>
      </c>
      <c r="O358" s="88">
        <f t="shared" si="11"/>
        <v>0</v>
      </c>
    </row>
    <row r="359" spans="13:15" x14ac:dyDescent="0.3">
      <c r="M359" s="88"/>
      <c r="N359" s="44">
        <v>506459</v>
      </c>
      <c r="O359" s="88">
        <f t="shared" si="11"/>
        <v>0</v>
      </c>
    </row>
    <row r="360" spans="13:15" x14ac:dyDescent="0.3">
      <c r="M360" s="88"/>
      <c r="N360" s="44">
        <v>509573</v>
      </c>
      <c r="O360" s="88">
        <f t="shared" si="11"/>
        <v>0</v>
      </c>
    </row>
    <row r="361" spans="13:15" x14ac:dyDescent="0.3">
      <c r="M361" s="88"/>
      <c r="N361" s="44">
        <v>509683</v>
      </c>
      <c r="O361" s="88">
        <f t="shared" si="11"/>
        <v>0</v>
      </c>
    </row>
    <row r="362" spans="13:15" x14ac:dyDescent="0.3">
      <c r="M362" s="88"/>
      <c r="N362" s="44">
        <v>513401</v>
      </c>
      <c r="O362" s="88">
        <f t="shared" si="11"/>
        <v>0</v>
      </c>
    </row>
    <row r="363" spans="13:15" x14ac:dyDescent="0.3">
      <c r="M363" s="88"/>
      <c r="N363" s="44">
        <v>513712</v>
      </c>
      <c r="O363" s="88">
        <f t="shared" si="11"/>
        <v>0</v>
      </c>
    </row>
    <row r="364" spans="13:15" x14ac:dyDescent="0.3">
      <c r="M364" s="88"/>
      <c r="N364" s="44">
        <v>515751</v>
      </c>
      <c r="O364" s="88">
        <f t="shared" si="11"/>
        <v>0</v>
      </c>
    </row>
    <row r="365" spans="13:15" x14ac:dyDescent="0.3">
      <c r="M365" s="88"/>
      <c r="N365" s="44">
        <v>516250</v>
      </c>
      <c r="O365" s="88">
        <f t="shared" si="11"/>
        <v>0</v>
      </c>
    </row>
    <row r="366" spans="13:15" x14ac:dyDescent="0.3">
      <c r="M366" s="88"/>
      <c r="N366" s="44">
        <v>516654</v>
      </c>
      <c r="O366" s="88">
        <f t="shared" si="11"/>
        <v>0</v>
      </c>
    </row>
    <row r="367" spans="13:15" x14ac:dyDescent="0.3">
      <c r="M367" s="88"/>
      <c r="N367" s="44">
        <v>516725</v>
      </c>
      <c r="O367" s="88">
        <f t="shared" si="11"/>
        <v>0</v>
      </c>
    </row>
    <row r="368" spans="13:15" x14ac:dyDescent="0.3">
      <c r="M368" s="88"/>
      <c r="N368" s="44">
        <v>517999</v>
      </c>
      <c r="O368" s="88">
        <f t="shared" si="11"/>
        <v>0</v>
      </c>
    </row>
    <row r="369" spans="13:15" x14ac:dyDescent="0.3">
      <c r="M369" s="88"/>
      <c r="N369" s="44">
        <v>519943</v>
      </c>
      <c r="O369" s="88">
        <f t="shared" si="11"/>
        <v>0</v>
      </c>
    </row>
    <row r="370" spans="13:15" x14ac:dyDescent="0.3">
      <c r="M370" s="88"/>
      <c r="N370" s="44">
        <v>520016</v>
      </c>
      <c r="O370" s="88">
        <f t="shared" si="11"/>
        <v>0</v>
      </c>
    </row>
    <row r="371" spans="13:15" x14ac:dyDescent="0.3">
      <c r="M371" s="88"/>
      <c r="N371" s="44">
        <v>523892</v>
      </c>
      <c r="O371" s="88">
        <f t="shared" si="11"/>
        <v>0</v>
      </c>
    </row>
    <row r="372" spans="13:15" x14ac:dyDescent="0.3">
      <c r="M372" s="88"/>
      <c r="N372" s="44">
        <v>523895</v>
      </c>
      <c r="O372" s="88">
        <f t="shared" si="11"/>
        <v>0</v>
      </c>
    </row>
    <row r="373" spans="13:15" x14ac:dyDescent="0.3">
      <c r="M373" s="88"/>
      <c r="N373" s="44">
        <v>527212</v>
      </c>
      <c r="O373" s="88">
        <f t="shared" si="11"/>
        <v>0</v>
      </c>
    </row>
    <row r="374" spans="13:15" x14ac:dyDescent="0.3">
      <c r="M374" s="88"/>
      <c r="N374" s="50">
        <v>527216</v>
      </c>
      <c r="O374" s="88">
        <f t="shared" si="11"/>
        <v>0</v>
      </c>
    </row>
    <row r="375" spans="13:15" x14ac:dyDescent="0.3">
      <c r="M375" s="88"/>
      <c r="N375" s="44">
        <v>528748</v>
      </c>
      <c r="O375" s="88">
        <f t="shared" si="11"/>
        <v>0</v>
      </c>
    </row>
    <row r="376" spans="13:15" x14ac:dyDescent="0.3">
      <c r="M376" s="88"/>
      <c r="N376" s="44">
        <v>530694</v>
      </c>
      <c r="O376" s="88">
        <f t="shared" si="11"/>
        <v>0</v>
      </c>
    </row>
    <row r="377" spans="13:15" x14ac:dyDescent="0.3">
      <c r="M377" s="88"/>
      <c r="N377" s="44">
        <v>530992</v>
      </c>
      <c r="O377" s="88">
        <f t="shared" si="11"/>
        <v>0</v>
      </c>
    </row>
    <row r="378" spans="13:15" x14ac:dyDescent="0.3">
      <c r="M378" s="88"/>
      <c r="N378" s="44">
        <v>531392</v>
      </c>
      <c r="O378" s="88">
        <f t="shared" si="11"/>
        <v>0</v>
      </c>
    </row>
    <row r="379" spans="13:15" x14ac:dyDescent="0.3">
      <c r="M379" s="88"/>
      <c r="N379" s="44">
        <v>531427</v>
      </c>
      <c r="O379" s="88">
        <f t="shared" si="11"/>
        <v>0</v>
      </c>
    </row>
    <row r="380" spans="13:15" x14ac:dyDescent="0.3">
      <c r="M380" s="88"/>
      <c r="N380" s="44">
        <v>531492</v>
      </c>
      <c r="O380" s="88">
        <f t="shared" si="11"/>
        <v>0</v>
      </c>
    </row>
    <row r="381" spans="13:15" x14ac:dyDescent="0.3">
      <c r="M381" s="88"/>
      <c r="N381" s="44">
        <v>531857</v>
      </c>
      <c r="O381" s="88">
        <f t="shared" si="11"/>
        <v>0</v>
      </c>
    </row>
    <row r="382" spans="13:15" x14ac:dyDescent="0.3">
      <c r="M382" s="88"/>
      <c r="N382" s="44">
        <v>533147</v>
      </c>
      <c r="O382" s="88">
        <f t="shared" si="11"/>
        <v>0</v>
      </c>
    </row>
    <row r="383" spans="13:15" x14ac:dyDescent="0.3">
      <c r="M383" s="88"/>
      <c r="N383" s="44">
        <v>535030</v>
      </c>
      <c r="O383" s="88">
        <f t="shared" si="11"/>
        <v>0</v>
      </c>
    </row>
    <row r="384" spans="13:15" x14ac:dyDescent="0.3">
      <c r="M384" s="88"/>
      <c r="N384" s="44">
        <v>539172</v>
      </c>
      <c r="O384" s="88">
        <f t="shared" si="11"/>
        <v>0</v>
      </c>
    </row>
    <row r="385" spans="13:15" x14ac:dyDescent="0.3">
      <c r="M385" s="88"/>
      <c r="N385" s="44">
        <v>541042</v>
      </c>
      <c r="O385" s="88">
        <f t="shared" si="11"/>
        <v>0</v>
      </c>
    </row>
    <row r="386" spans="13:15" x14ac:dyDescent="0.3">
      <c r="M386" s="88"/>
      <c r="N386" s="44">
        <v>541917</v>
      </c>
      <c r="O386" s="88">
        <f t="shared" si="11"/>
        <v>0</v>
      </c>
    </row>
    <row r="387" spans="13:15" x14ac:dyDescent="0.3">
      <c r="M387" s="88"/>
      <c r="N387" s="44">
        <v>541922</v>
      </c>
      <c r="O387" s="88">
        <f t="shared" si="11"/>
        <v>0</v>
      </c>
    </row>
    <row r="388" spans="13:15" x14ac:dyDescent="0.3">
      <c r="M388" s="88"/>
      <c r="N388" s="44">
        <v>541933</v>
      </c>
      <c r="O388" s="88">
        <f t="shared" ref="O388:O451" si="12">M388/$M$724</f>
        <v>0</v>
      </c>
    </row>
    <row r="389" spans="13:15" x14ac:dyDescent="0.3">
      <c r="M389" s="88"/>
      <c r="N389" s="44">
        <v>543331</v>
      </c>
      <c r="O389" s="88">
        <f t="shared" si="12"/>
        <v>0</v>
      </c>
    </row>
    <row r="390" spans="13:15" x14ac:dyDescent="0.3">
      <c r="M390" s="88"/>
      <c r="N390" s="44">
        <v>545217</v>
      </c>
      <c r="O390" s="88">
        <f t="shared" si="12"/>
        <v>0</v>
      </c>
    </row>
    <row r="391" spans="13:15" x14ac:dyDescent="0.3">
      <c r="M391" s="88"/>
      <c r="N391" s="44">
        <v>547609</v>
      </c>
      <c r="O391" s="88">
        <f t="shared" si="12"/>
        <v>0</v>
      </c>
    </row>
    <row r="392" spans="13:15" x14ac:dyDescent="0.3">
      <c r="M392" s="88"/>
      <c r="N392" s="44">
        <v>550887</v>
      </c>
      <c r="O392" s="88">
        <f t="shared" si="12"/>
        <v>0</v>
      </c>
    </row>
    <row r="393" spans="13:15" x14ac:dyDescent="0.3">
      <c r="M393" s="88"/>
      <c r="N393" s="44">
        <v>552405</v>
      </c>
      <c r="O393" s="88">
        <f t="shared" si="12"/>
        <v>0</v>
      </c>
    </row>
    <row r="394" spans="13:15" x14ac:dyDescent="0.3">
      <c r="M394" s="88"/>
      <c r="N394" s="44">
        <v>552835</v>
      </c>
      <c r="O394" s="88">
        <f t="shared" si="12"/>
        <v>0</v>
      </c>
    </row>
    <row r="395" spans="13:15" x14ac:dyDescent="0.3">
      <c r="M395" s="88"/>
      <c r="N395" s="44">
        <v>553161</v>
      </c>
      <c r="O395" s="88">
        <f t="shared" si="12"/>
        <v>0</v>
      </c>
    </row>
    <row r="396" spans="13:15" x14ac:dyDescent="0.3">
      <c r="M396" s="88"/>
      <c r="N396" s="44">
        <v>553701</v>
      </c>
      <c r="O396" s="88">
        <f t="shared" si="12"/>
        <v>0</v>
      </c>
    </row>
    <row r="397" spans="13:15" x14ac:dyDescent="0.3">
      <c r="M397" s="88"/>
      <c r="N397" s="44">
        <v>561884</v>
      </c>
      <c r="O397" s="88">
        <f t="shared" si="12"/>
        <v>0</v>
      </c>
    </row>
    <row r="398" spans="13:15" x14ac:dyDescent="0.3">
      <c r="M398" s="88"/>
      <c r="N398" s="44">
        <v>564863</v>
      </c>
      <c r="O398" s="88">
        <f t="shared" si="12"/>
        <v>0</v>
      </c>
    </row>
    <row r="399" spans="13:15" x14ac:dyDescent="0.3">
      <c r="M399" s="88"/>
      <c r="N399" s="44">
        <v>564871</v>
      </c>
      <c r="O399" s="88">
        <f t="shared" si="12"/>
        <v>0</v>
      </c>
    </row>
    <row r="400" spans="13:15" x14ac:dyDescent="0.3">
      <c r="M400" s="88"/>
      <c r="N400" s="44">
        <v>564935</v>
      </c>
      <c r="O400" s="88">
        <f t="shared" si="12"/>
        <v>0</v>
      </c>
    </row>
    <row r="401" spans="13:15" x14ac:dyDescent="0.3">
      <c r="M401" s="88"/>
      <c r="N401" s="44">
        <v>564968</v>
      </c>
      <c r="O401" s="88">
        <f t="shared" si="12"/>
        <v>0</v>
      </c>
    </row>
    <row r="402" spans="13:15" x14ac:dyDescent="0.3">
      <c r="M402" s="88"/>
      <c r="N402" s="44">
        <v>565195</v>
      </c>
      <c r="O402" s="88">
        <f t="shared" si="12"/>
        <v>0</v>
      </c>
    </row>
    <row r="403" spans="13:15" x14ac:dyDescent="0.3">
      <c r="M403" s="88"/>
      <c r="N403" s="44">
        <v>566623</v>
      </c>
      <c r="O403" s="88">
        <f t="shared" si="12"/>
        <v>0</v>
      </c>
    </row>
    <row r="404" spans="13:15" x14ac:dyDescent="0.3">
      <c r="M404" s="89"/>
      <c r="N404" s="44">
        <v>569572</v>
      </c>
      <c r="O404" s="89">
        <f t="shared" si="12"/>
        <v>0</v>
      </c>
    </row>
    <row r="405" spans="13:15" x14ac:dyDescent="0.3">
      <c r="M405" s="87">
        <v>9</v>
      </c>
      <c r="N405" s="44">
        <v>505837</v>
      </c>
      <c r="O405" s="87">
        <f t="shared" si="12"/>
        <v>0.6</v>
      </c>
    </row>
    <row r="406" spans="13:15" x14ac:dyDescent="0.3">
      <c r="M406" s="88"/>
      <c r="N406" s="44">
        <v>512635</v>
      </c>
      <c r="O406" s="88">
        <f t="shared" si="12"/>
        <v>0</v>
      </c>
    </row>
    <row r="407" spans="13:15" x14ac:dyDescent="0.3">
      <c r="M407" s="88"/>
      <c r="N407" s="44">
        <v>514892</v>
      </c>
      <c r="O407" s="88">
        <f t="shared" si="12"/>
        <v>0</v>
      </c>
    </row>
    <row r="408" spans="13:15" x14ac:dyDescent="0.3">
      <c r="M408" s="88"/>
      <c r="N408" s="44">
        <v>515706</v>
      </c>
      <c r="O408" s="88">
        <f t="shared" si="12"/>
        <v>0</v>
      </c>
    </row>
    <row r="409" spans="13:15" x14ac:dyDescent="0.3">
      <c r="M409" s="88"/>
      <c r="N409" s="44">
        <v>515731</v>
      </c>
      <c r="O409" s="88">
        <f t="shared" si="12"/>
        <v>0</v>
      </c>
    </row>
    <row r="410" spans="13:15" x14ac:dyDescent="0.3">
      <c r="M410" s="88"/>
      <c r="N410" s="44">
        <v>516720</v>
      </c>
      <c r="O410" s="88">
        <f t="shared" si="12"/>
        <v>0</v>
      </c>
    </row>
    <row r="411" spans="13:15" x14ac:dyDescent="0.3">
      <c r="M411" s="88"/>
      <c r="N411" s="44">
        <v>521863</v>
      </c>
      <c r="O411" s="88">
        <f t="shared" si="12"/>
        <v>0</v>
      </c>
    </row>
    <row r="412" spans="13:15" x14ac:dyDescent="0.3">
      <c r="M412" s="88"/>
      <c r="N412" s="44">
        <v>523470</v>
      </c>
      <c r="O412" s="88">
        <f t="shared" si="12"/>
        <v>0</v>
      </c>
    </row>
    <row r="413" spans="13:15" x14ac:dyDescent="0.3">
      <c r="M413" s="88"/>
      <c r="N413" s="44">
        <v>526360</v>
      </c>
      <c r="O413" s="88">
        <f t="shared" si="12"/>
        <v>0</v>
      </c>
    </row>
    <row r="414" spans="13:15" x14ac:dyDescent="0.3">
      <c r="M414" s="88"/>
      <c r="N414" s="44">
        <v>527165</v>
      </c>
      <c r="O414" s="88">
        <f t="shared" si="12"/>
        <v>0</v>
      </c>
    </row>
    <row r="415" spans="13:15" x14ac:dyDescent="0.3">
      <c r="M415" s="88"/>
      <c r="N415" s="44">
        <v>527967</v>
      </c>
      <c r="O415" s="88">
        <f t="shared" si="12"/>
        <v>0</v>
      </c>
    </row>
    <row r="416" spans="13:15" x14ac:dyDescent="0.3">
      <c r="M416" s="88"/>
      <c r="N416" s="44">
        <v>531952</v>
      </c>
      <c r="O416" s="88">
        <f t="shared" si="12"/>
        <v>0</v>
      </c>
    </row>
    <row r="417" spans="13:15" x14ac:dyDescent="0.3">
      <c r="M417" s="88"/>
      <c r="N417" s="44">
        <v>531991</v>
      </c>
      <c r="O417" s="88">
        <f t="shared" si="12"/>
        <v>0</v>
      </c>
    </row>
    <row r="418" spans="13:15" x14ac:dyDescent="0.3">
      <c r="M418" s="88"/>
      <c r="N418" s="44">
        <v>533311</v>
      </c>
      <c r="O418" s="88">
        <f t="shared" si="12"/>
        <v>0</v>
      </c>
    </row>
    <row r="419" spans="13:15" x14ac:dyDescent="0.3">
      <c r="M419" s="88"/>
      <c r="N419" s="44">
        <v>533314</v>
      </c>
      <c r="O419" s="88">
        <f t="shared" si="12"/>
        <v>0</v>
      </c>
    </row>
    <row r="420" spans="13:15" x14ac:dyDescent="0.3">
      <c r="M420" s="88"/>
      <c r="N420" s="44">
        <v>541932</v>
      </c>
      <c r="O420" s="88">
        <f t="shared" si="12"/>
        <v>0</v>
      </c>
    </row>
    <row r="421" spans="13:15" x14ac:dyDescent="0.3">
      <c r="M421" s="88"/>
      <c r="N421" s="44">
        <v>541935</v>
      </c>
      <c r="O421" s="88">
        <f t="shared" si="12"/>
        <v>0</v>
      </c>
    </row>
    <row r="422" spans="13:15" x14ac:dyDescent="0.3">
      <c r="M422" s="88"/>
      <c r="N422" s="44">
        <v>541936</v>
      </c>
      <c r="O422" s="88">
        <f t="shared" si="12"/>
        <v>0</v>
      </c>
    </row>
    <row r="423" spans="13:15" x14ac:dyDescent="0.3">
      <c r="M423" s="88"/>
      <c r="N423" s="44">
        <v>543432</v>
      </c>
      <c r="O423" s="88">
        <f t="shared" si="12"/>
        <v>0</v>
      </c>
    </row>
    <row r="424" spans="13:15" x14ac:dyDescent="0.3">
      <c r="M424" s="88"/>
      <c r="N424" s="44">
        <v>544368</v>
      </c>
      <c r="O424" s="88">
        <f t="shared" si="12"/>
        <v>0</v>
      </c>
    </row>
    <row r="425" spans="13:15" x14ac:dyDescent="0.3">
      <c r="M425" s="88"/>
      <c r="N425" s="50">
        <v>544703</v>
      </c>
      <c r="O425" s="88">
        <f t="shared" si="12"/>
        <v>0</v>
      </c>
    </row>
    <row r="426" spans="13:15" x14ac:dyDescent="0.3">
      <c r="M426" s="88"/>
      <c r="N426" s="44">
        <v>544778</v>
      </c>
      <c r="O426" s="88">
        <f t="shared" si="12"/>
        <v>0</v>
      </c>
    </row>
    <row r="427" spans="13:15" x14ac:dyDescent="0.3">
      <c r="M427" s="88"/>
      <c r="N427" s="44">
        <v>545611</v>
      </c>
      <c r="O427" s="88">
        <f t="shared" si="12"/>
        <v>0</v>
      </c>
    </row>
    <row r="428" spans="13:15" x14ac:dyDescent="0.3">
      <c r="M428" s="88"/>
      <c r="N428" s="44">
        <v>546003</v>
      </c>
      <c r="O428" s="88">
        <f t="shared" si="12"/>
        <v>0</v>
      </c>
    </row>
    <row r="429" spans="13:15" x14ac:dyDescent="0.3">
      <c r="M429" s="88"/>
      <c r="N429" s="44">
        <v>547575</v>
      </c>
      <c r="O429" s="88">
        <f t="shared" si="12"/>
        <v>0</v>
      </c>
    </row>
    <row r="430" spans="13:15" x14ac:dyDescent="0.3">
      <c r="M430" s="88"/>
      <c r="N430" s="44">
        <v>549335</v>
      </c>
      <c r="O430" s="88">
        <f t="shared" si="12"/>
        <v>0</v>
      </c>
    </row>
    <row r="431" spans="13:15" x14ac:dyDescent="0.3">
      <c r="M431" s="88"/>
      <c r="N431" s="44">
        <v>550849</v>
      </c>
      <c r="O431" s="88">
        <f t="shared" si="12"/>
        <v>0</v>
      </c>
    </row>
    <row r="432" spans="13:15" x14ac:dyDescent="0.3">
      <c r="M432" s="88"/>
      <c r="N432" s="44">
        <v>552329</v>
      </c>
      <c r="O432" s="88">
        <f t="shared" si="12"/>
        <v>0</v>
      </c>
    </row>
    <row r="433" spans="13:15" x14ac:dyDescent="0.3">
      <c r="M433" s="88"/>
      <c r="N433" s="44">
        <v>553153</v>
      </c>
      <c r="O433" s="88">
        <f t="shared" si="12"/>
        <v>0</v>
      </c>
    </row>
    <row r="434" spans="13:15" x14ac:dyDescent="0.3">
      <c r="M434" s="88"/>
      <c r="N434" s="44">
        <v>555365</v>
      </c>
      <c r="O434" s="88">
        <f t="shared" si="12"/>
        <v>0</v>
      </c>
    </row>
    <row r="435" spans="13:15" x14ac:dyDescent="0.3">
      <c r="M435" s="88"/>
      <c r="N435" s="44">
        <v>558581</v>
      </c>
      <c r="O435" s="88">
        <f t="shared" si="12"/>
        <v>0</v>
      </c>
    </row>
    <row r="436" spans="13:15" x14ac:dyDescent="0.3">
      <c r="M436" s="88"/>
      <c r="N436" s="44">
        <v>560106</v>
      </c>
      <c r="O436" s="88">
        <f t="shared" si="12"/>
        <v>0</v>
      </c>
    </row>
    <row r="437" spans="13:15" x14ac:dyDescent="0.3">
      <c r="M437" s="88"/>
      <c r="N437" s="44">
        <v>560370</v>
      </c>
      <c r="O437" s="88">
        <f t="shared" si="12"/>
        <v>0</v>
      </c>
    </row>
    <row r="438" spans="13:15" x14ac:dyDescent="0.3">
      <c r="M438" s="88"/>
      <c r="N438" s="44">
        <v>565106</v>
      </c>
      <c r="O438" s="88">
        <f t="shared" si="12"/>
        <v>0</v>
      </c>
    </row>
    <row r="439" spans="13:15" x14ac:dyDescent="0.3">
      <c r="M439" s="88"/>
      <c r="N439" s="44">
        <v>565134</v>
      </c>
      <c r="O439" s="88">
        <f t="shared" si="12"/>
        <v>0</v>
      </c>
    </row>
    <row r="440" spans="13:15" x14ac:dyDescent="0.3">
      <c r="M440" s="88"/>
      <c r="N440" s="44">
        <v>567180</v>
      </c>
      <c r="O440" s="88">
        <f t="shared" si="12"/>
        <v>0</v>
      </c>
    </row>
    <row r="441" spans="13:15" x14ac:dyDescent="0.3">
      <c r="M441" s="89"/>
      <c r="N441" s="44">
        <v>567995</v>
      </c>
      <c r="O441" s="89">
        <f t="shared" si="12"/>
        <v>0</v>
      </c>
    </row>
    <row r="442" spans="13:15" x14ac:dyDescent="0.3">
      <c r="M442" s="87">
        <v>10</v>
      </c>
      <c r="N442" s="44">
        <v>507166</v>
      </c>
      <c r="O442" s="87">
        <f t="shared" si="12"/>
        <v>0.66666666666666663</v>
      </c>
    </row>
    <row r="443" spans="13:15" x14ac:dyDescent="0.3">
      <c r="M443" s="88"/>
      <c r="N443" s="44">
        <v>507220</v>
      </c>
      <c r="O443" s="88">
        <f t="shared" si="12"/>
        <v>0</v>
      </c>
    </row>
    <row r="444" spans="13:15" x14ac:dyDescent="0.3">
      <c r="M444" s="88"/>
      <c r="N444" s="44">
        <v>507344</v>
      </c>
      <c r="O444" s="88">
        <f t="shared" si="12"/>
        <v>0</v>
      </c>
    </row>
    <row r="445" spans="13:15" x14ac:dyDescent="0.3">
      <c r="M445" s="88"/>
      <c r="N445" s="44">
        <v>509070</v>
      </c>
      <c r="O445" s="88">
        <f t="shared" si="12"/>
        <v>0</v>
      </c>
    </row>
    <row r="446" spans="13:15" x14ac:dyDescent="0.3">
      <c r="M446" s="88"/>
      <c r="N446" s="44">
        <v>509467</v>
      </c>
      <c r="O446" s="88">
        <f t="shared" si="12"/>
        <v>0</v>
      </c>
    </row>
    <row r="447" spans="13:15" x14ac:dyDescent="0.3">
      <c r="M447" s="88"/>
      <c r="N447" s="44">
        <v>509685</v>
      </c>
      <c r="O447" s="88">
        <f t="shared" si="12"/>
        <v>0</v>
      </c>
    </row>
    <row r="448" spans="13:15" x14ac:dyDescent="0.3">
      <c r="M448" s="88"/>
      <c r="N448" s="44">
        <v>513203</v>
      </c>
      <c r="O448" s="88">
        <f t="shared" si="12"/>
        <v>0</v>
      </c>
    </row>
    <row r="449" spans="13:15" x14ac:dyDescent="0.3">
      <c r="M449" s="88"/>
      <c r="N449" s="44">
        <v>513787</v>
      </c>
      <c r="O449" s="88">
        <f t="shared" si="12"/>
        <v>0</v>
      </c>
    </row>
    <row r="450" spans="13:15" x14ac:dyDescent="0.3">
      <c r="M450" s="88"/>
      <c r="N450" s="44">
        <v>513823</v>
      </c>
      <c r="O450" s="88">
        <f t="shared" si="12"/>
        <v>0</v>
      </c>
    </row>
    <row r="451" spans="13:15" x14ac:dyDescent="0.3">
      <c r="M451" s="88"/>
      <c r="N451" s="44">
        <v>514852</v>
      </c>
      <c r="O451" s="88">
        <f t="shared" si="12"/>
        <v>0</v>
      </c>
    </row>
    <row r="452" spans="13:15" x14ac:dyDescent="0.3">
      <c r="M452" s="88"/>
      <c r="N452" s="44">
        <v>515054</v>
      </c>
      <c r="O452" s="88">
        <f t="shared" ref="O452:O515" si="13">M452/$M$724</f>
        <v>0</v>
      </c>
    </row>
    <row r="453" spans="13:15" x14ac:dyDescent="0.3">
      <c r="M453" s="88"/>
      <c r="N453" s="44">
        <v>515142</v>
      </c>
      <c r="O453" s="88">
        <f t="shared" si="13"/>
        <v>0</v>
      </c>
    </row>
    <row r="454" spans="13:15" x14ac:dyDescent="0.3">
      <c r="M454" s="88"/>
      <c r="N454" s="44">
        <v>515155</v>
      </c>
      <c r="O454" s="88">
        <f t="shared" si="13"/>
        <v>0</v>
      </c>
    </row>
    <row r="455" spans="13:15" x14ac:dyDescent="0.3">
      <c r="M455" s="88"/>
      <c r="N455" s="44">
        <v>515728</v>
      </c>
      <c r="O455" s="88">
        <f t="shared" si="13"/>
        <v>0</v>
      </c>
    </row>
    <row r="456" spans="13:15" x14ac:dyDescent="0.3">
      <c r="M456" s="88"/>
      <c r="N456" s="44">
        <v>515876</v>
      </c>
      <c r="O456" s="88">
        <f t="shared" si="13"/>
        <v>0</v>
      </c>
    </row>
    <row r="457" spans="13:15" x14ac:dyDescent="0.3">
      <c r="M457" s="88"/>
      <c r="N457" s="44">
        <v>516237</v>
      </c>
      <c r="O457" s="88">
        <f t="shared" si="13"/>
        <v>0</v>
      </c>
    </row>
    <row r="458" spans="13:15" x14ac:dyDescent="0.3">
      <c r="M458" s="88"/>
      <c r="N458" s="44">
        <v>516722</v>
      </c>
      <c r="O458" s="88">
        <f t="shared" si="13"/>
        <v>0</v>
      </c>
    </row>
    <row r="459" spans="13:15" x14ac:dyDescent="0.3">
      <c r="M459" s="88"/>
      <c r="N459" s="44">
        <v>516788</v>
      </c>
      <c r="O459" s="88">
        <f t="shared" si="13"/>
        <v>0</v>
      </c>
    </row>
    <row r="460" spans="13:15" x14ac:dyDescent="0.3">
      <c r="M460" s="88"/>
      <c r="N460" s="44">
        <v>520048</v>
      </c>
      <c r="O460" s="88">
        <f t="shared" si="13"/>
        <v>0</v>
      </c>
    </row>
    <row r="461" spans="13:15" x14ac:dyDescent="0.3">
      <c r="M461" s="88"/>
      <c r="N461" s="44">
        <v>523341</v>
      </c>
      <c r="O461" s="88">
        <f t="shared" si="13"/>
        <v>0</v>
      </c>
    </row>
    <row r="462" spans="13:15" x14ac:dyDescent="0.3">
      <c r="M462" s="88"/>
      <c r="N462" s="44">
        <v>524554</v>
      </c>
      <c r="O462" s="88">
        <f t="shared" si="13"/>
        <v>0</v>
      </c>
    </row>
    <row r="463" spans="13:15" x14ac:dyDescent="0.3">
      <c r="M463" s="88"/>
      <c r="N463" s="44">
        <v>527814</v>
      </c>
      <c r="O463" s="88">
        <f t="shared" si="13"/>
        <v>0</v>
      </c>
    </row>
    <row r="464" spans="13:15" x14ac:dyDescent="0.3">
      <c r="M464" s="88"/>
      <c r="N464" s="44">
        <v>529064</v>
      </c>
      <c r="O464" s="88">
        <f t="shared" si="13"/>
        <v>0</v>
      </c>
    </row>
    <row r="465" spans="13:15" x14ac:dyDescent="0.3">
      <c r="M465" s="88"/>
      <c r="N465" s="44">
        <v>531485</v>
      </c>
      <c r="O465" s="88">
        <f t="shared" si="13"/>
        <v>0</v>
      </c>
    </row>
    <row r="466" spans="13:15" x14ac:dyDescent="0.3">
      <c r="M466" s="88"/>
      <c r="N466" s="44">
        <v>533295</v>
      </c>
      <c r="O466" s="88">
        <f t="shared" si="13"/>
        <v>0</v>
      </c>
    </row>
    <row r="467" spans="13:15" x14ac:dyDescent="0.3">
      <c r="M467" s="88"/>
      <c r="N467" s="44">
        <v>533308</v>
      </c>
      <c r="O467" s="88">
        <f t="shared" si="13"/>
        <v>0</v>
      </c>
    </row>
    <row r="468" spans="13:15" x14ac:dyDescent="0.3">
      <c r="M468" s="88"/>
      <c r="N468" s="44">
        <v>533756</v>
      </c>
      <c r="O468" s="88">
        <f t="shared" si="13"/>
        <v>0</v>
      </c>
    </row>
    <row r="469" spans="13:15" x14ac:dyDescent="0.3">
      <c r="M469" s="88"/>
      <c r="N469" s="44">
        <v>536021</v>
      </c>
      <c r="O469" s="88">
        <f t="shared" si="13"/>
        <v>0</v>
      </c>
    </row>
    <row r="470" spans="13:15" x14ac:dyDescent="0.3">
      <c r="M470" s="88"/>
      <c r="N470" s="44">
        <v>536333</v>
      </c>
      <c r="O470" s="88">
        <f t="shared" si="13"/>
        <v>0</v>
      </c>
    </row>
    <row r="471" spans="13:15" x14ac:dyDescent="0.3">
      <c r="M471" s="88"/>
      <c r="N471" s="44">
        <v>538867</v>
      </c>
      <c r="O471" s="88">
        <f t="shared" si="13"/>
        <v>0</v>
      </c>
    </row>
    <row r="472" spans="13:15" x14ac:dyDescent="0.3">
      <c r="M472" s="88"/>
      <c r="N472" s="44">
        <v>540797</v>
      </c>
      <c r="O472" s="88">
        <f t="shared" si="13"/>
        <v>0</v>
      </c>
    </row>
    <row r="473" spans="13:15" x14ac:dyDescent="0.3">
      <c r="M473" s="88"/>
      <c r="N473" s="44">
        <v>541002</v>
      </c>
      <c r="O473" s="88">
        <f t="shared" si="13"/>
        <v>0</v>
      </c>
    </row>
    <row r="474" spans="13:15" x14ac:dyDescent="0.3">
      <c r="M474" s="88"/>
      <c r="N474" s="44">
        <v>541038</v>
      </c>
      <c r="O474" s="88">
        <f t="shared" si="13"/>
        <v>0</v>
      </c>
    </row>
    <row r="475" spans="13:15" x14ac:dyDescent="0.3">
      <c r="M475" s="88"/>
      <c r="N475" s="44">
        <v>544142</v>
      </c>
      <c r="O475" s="88">
        <f t="shared" si="13"/>
        <v>0</v>
      </c>
    </row>
    <row r="476" spans="13:15" x14ac:dyDescent="0.3">
      <c r="M476" s="88"/>
      <c r="N476" s="44">
        <v>545222</v>
      </c>
      <c r="O476" s="88">
        <f t="shared" si="13"/>
        <v>0</v>
      </c>
    </row>
    <row r="477" spans="13:15" x14ac:dyDescent="0.3">
      <c r="M477" s="88"/>
      <c r="N477" s="44">
        <v>546692</v>
      </c>
      <c r="O477" s="88">
        <f t="shared" si="13"/>
        <v>0</v>
      </c>
    </row>
    <row r="478" spans="13:15" x14ac:dyDescent="0.3">
      <c r="M478" s="88"/>
      <c r="N478" s="44">
        <v>547999</v>
      </c>
      <c r="O478" s="88">
        <f t="shared" si="13"/>
        <v>0</v>
      </c>
    </row>
    <row r="479" spans="13:15" x14ac:dyDescent="0.3">
      <c r="M479" s="88"/>
      <c r="N479" s="44">
        <v>548395</v>
      </c>
      <c r="O479" s="88">
        <f t="shared" si="13"/>
        <v>0</v>
      </c>
    </row>
    <row r="480" spans="13:15" x14ac:dyDescent="0.3">
      <c r="M480" s="88"/>
      <c r="N480" s="44">
        <v>549163</v>
      </c>
      <c r="O480" s="88">
        <f t="shared" si="13"/>
        <v>0</v>
      </c>
    </row>
    <row r="481" spans="13:15" x14ac:dyDescent="0.3">
      <c r="M481" s="88"/>
      <c r="N481" s="44">
        <v>549778</v>
      </c>
      <c r="O481" s="88">
        <f t="shared" si="13"/>
        <v>0</v>
      </c>
    </row>
    <row r="482" spans="13:15" x14ac:dyDescent="0.3">
      <c r="M482" s="88"/>
      <c r="N482" s="44">
        <v>550889</v>
      </c>
      <c r="O482" s="88">
        <f t="shared" si="13"/>
        <v>0</v>
      </c>
    </row>
    <row r="483" spans="13:15" x14ac:dyDescent="0.3">
      <c r="M483" s="88"/>
      <c r="N483" s="44">
        <v>550890</v>
      </c>
      <c r="O483" s="88">
        <f t="shared" si="13"/>
        <v>0</v>
      </c>
    </row>
    <row r="484" spans="13:15" x14ac:dyDescent="0.3">
      <c r="M484" s="88"/>
      <c r="N484" s="44">
        <v>552685</v>
      </c>
      <c r="O484" s="88">
        <f t="shared" si="13"/>
        <v>0</v>
      </c>
    </row>
    <row r="485" spans="13:15" x14ac:dyDescent="0.3">
      <c r="M485" s="88"/>
      <c r="N485" s="44">
        <v>552699</v>
      </c>
      <c r="O485" s="88">
        <f t="shared" si="13"/>
        <v>0</v>
      </c>
    </row>
    <row r="486" spans="13:15" x14ac:dyDescent="0.3">
      <c r="M486" s="88"/>
      <c r="N486" s="44">
        <v>553782</v>
      </c>
      <c r="O486" s="88">
        <f t="shared" si="13"/>
        <v>0</v>
      </c>
    </row>
    <row r="487" spans="13:15" x14ac:dyDescent="0.3">
      <c r="M487" s="88"/>
      <c r="N487" s="44">
        <v>557626</v>
      </c>
      <c r="O487" s="88">
        <f t="shared" si="13"/>
        <v>0</v>
      </c>
    </row>
    <row r="488" spans="13:15" x14ac:dyDescent="0.3">
      <c r="M488" s="88"/>
      <c r="N488" s="44">
        <v>558053</v>
      </c>
      <c r="O488" s="88">
        <f t="shared" si="13"/>
        <v>0</v>
      </c>
    </row>
    <row r="489" spans="13:15" x14ac:dyDescent="0.3">
      <c r="M489" s="88"/>
      <c r="N489" s="44">
        <v>558754</v>
      </c>
      <c r="O489" s="88">
        <f t="shared" si="13"/>
        <v>0</v>
      </c>
    </row>
    <row r="490" spans="13:15" x14ac:dyDescent="0.3">
      <c r="M490" s="88"/>
      <c r="N490" s="44">
        <v>560090</v>
      </c>
      <c r="O490" s="88">
        <f t="shared" si="13"/>
        <v>0</v>
      </c>
    </row>
    <row r="491" spans="13:15" x14ac:dyDescent="0.3">
      <c r="M491" s="88"/>
      <c r="N491" s="44">
        <v>560142</v>
      </c>
      <c r="O491" s="88">
        <f t="shared" si="13"/>
        <v>0</v>
      </c>
    </row>
    <row r="492" spans="13:15" x14ac:dyDescent="0.3">
      <c r="M492" s="88"/>
      <c r="N492" s="44">
        <v>561758</v>
      </c>
      <c r="O492" s="88">
        <f t="shared" si="13"/>
        <v>0</v>
      </c>
    </row>
    <row r="493" spans="13:15" x14ac:dyDescent="0.3">
      <c r="M493" s="88"/>
      <c r="N493" s="44">
        <v>562654</v>
      </c>
      <c r="O493" s="88">
        <f t="shared" si="13"/>
        <v>0</v>
      </c>
    </row>
    <row r="494" spans="13:15" x14ac:dyDescent="0.3">
      <c r="M494" s="88"/>
      <c r="N494" s="44">
        <v>564882</v>
      </c>
      <c r="O494" s="88">
        <f t="shared" si="13"/>
        <v>0</v>
      </c>
    </row>
    <row r="495" spans="13:15" x14ac:dyDescent="0.3">
      <c r="M495" s="88"/>
      <c r="N495" s="44">
        <v>564954</v>
      </c>
      <c r="O495" s="88">
        <f t="shared" si="13"/>
        <v>0</v>
      </c>
    </row>
    <row r="496" spans="13:15" x14ac:dyDescent="0.3">
      <c r="M496" s="88"/>
      <c r="N496" s="44">
        <v>564992</v>
      </c>
      <c r="O496" s="88">
        <f t="shared" si="13"/>
        <v>0</v>
      </c>
    </row>
    <row r="497" spans="13:15" x14ac:dyDescent="0.3">
      <c r="M497" s="88"/>
      <c r="N497" s="44">
        <v>567869</v>
      </c>
      <c r="O497" s="88">
        <f t="shared" si="13"/>
        <v>0</v>
      </c>
    </row>
    <row r="498" spans="13:15" x14ac:dyDescent="0.3">
      <c r="M498" s="88"/>
      <c r="N498" s="44">
        <v>568747</v>
      </c>
      <c r="O498" s="88">
        <f t="shared" si="13"/>
        <v>0</v>
      </c>
    </row>
    <row r="499" spans="13:15" x14ac:dyDescent="0.3">
      <c r="M499" s="89"/>
      <c r="N499" s="44">
        <v>568769</v>
      </c>
      <c r="O499" s="89">
        <f t="shared" si="13"/>
        <v>0</v>
      </c>
    </row>
    <row r="500" spans="13:15" x14ac:dyDescent="0.3">
      <c r="M500" s="87">
        <v>11</v>
      </c>
      <c r="N500" s="44">
        <v>505796</v>
      </c>
      <c r="O500" s="87">
        <f t="shared" si="13"/>
        <v>0.73333333333333328</v>
      </c>
    </row>
    <row r="501" spans="13:15" x14ac:dyDescent="0.3">
      <c r="M501" s="88"/>
      <c r="N501" s="44">
        <v>505828</v>
      </c>
      <c r="O501" s="88">
        <f t="shared" si="13"/>
        <v>0</v>
      </c>
    </row>
    <row r="502" spans="13:15" x14ac:dyDescent="0.3">
      <c r="M502" s="88"/>
      <c r="N502" s="44">
        <v>506134</v>
      </c>
      <c r="O502" s="88">
        <f t="shared" si="13"/>
        <v>0</v>
      </c>
    </row>
    <row r="503" spans="13:15" x14ac:dyDescent="0.3">
      <c r="M503" s="88"/>
      <c r="N503" s="44">
        <v>507248</v>
      </c>
      <c r="O503" s="88">
        <f t="shared" si="13"/>
        <v>0</v>
      </c>
    </row>
    <row r="504" spans="13:15" x14ac:dyDescent="0.3">
      <c r="M504" s="88"/>
      <c r="N504" s="44">
        <v>509123</v>
      </c>
      <c r="O504" s="88">
        <f t="shared" si="13"/>
        <v>0</v>
      </c>
    </row>
    <row r="505" spans="13:15" x14ac:dyDescent="0.3">
      <c r="M505" s="88"/>
      <c r="N505" s="44">
        <v>509689</v>
      </c>
      <c r="O505" s="88">
        <f t="shared" si="13"/>
        <v>0</v>
      </c>
    </row>
    <row r="506" spans="13:15" x14ac:dyDescent="0.3">
      <c r="M506" s="88"/>
      <c r="N506" s="44">
        <v>511077</v>
      </c>
      <c r="O506" s="88">
        <f t="shared" si="13"/>
        <v>0</v>
      </c>
    </row>
    <row r="507" spans="13:15" x14ac:dyDescent="0.3">
      <c r="M507" s="88"/>
      <c r="N507" s="44">
        <v>513348</v>
      </c>
      <c r="O507" s="88">
        <f t="shared" si="13"/>
        <v>0</v>
      </c>
    </row>
    <row r="508" spans="13:15" x14ac:dyDescent="0.3">
      <c r="M508" s="88"/>
      <c r="N508" s="44">
        <v>513397</v>
      </c>
      <c r="O508" s="88">
        <f t="shared" si="13"/>
        <v>0</v>
      </c>
    </row>
    <row r="509" spans="13:15" x14ac:dyDescent="0.3">
      <c r="M509" s="88"/>
      <c r="N509" s="44">
        <v>513970</v>
      </c>
      <c r="O509" s="88">
        <f t="shared" si="13"/>
        <v>0</v>
      </c>
    </row>
    <row r="510" spans="13:15" x14ac:dyDescent="0.3">
      <c r="M510" s="88"/>
      <c r="N510" s="44">
        <v>516718</v>
      </c>
      <c r="O510" s="88">
        <f t="shared" si="13"/>
        <v>0</v>
      </c>
    </row>
    <row r="511" spans="13:15" x14ac:dyDescent="0.3">
      <c r="M511" s="88"/>
      <c r="N511" s="44">
        <v>516919</v>
      </c>
      <c r="O511" s="88">
        <f t="shared" si="13"/>
        <v>0</v>
      </c>
    </row>
    <row r="512" spans="13:15" x14ac:dyDescent="0.3">
      <c r="M512" s="88"/>
      <c r="N512" s="44">
        <v>516921</v>
      </c>
      <c r="O512" s="88">
        <f t="shared" si="13"/>
        <v>0</v>
      </c>
    </row>
    <row r="513" spans="13:15" x14ac:dyDescent="0.3">
      <c r="M513" s="88"/>
      <c r="N513" s="44">
        <v>517853</v>
      </c>
      <c r="O513" s="88">
        <f t="shared" si="13"/>
        <v>0</v>
      </c>
    </row>
    <row r="514" spans="13:15" x14ac:dyDescent="0.3">
      <c r="M514" s="88"/>
      <c r="N514" s="44">
        <v>522913</v>
      </c>
      <c r="O514" s="88">
        <f t="shared" si="13"/>
        <v>0</v>
      </c>
    </row>
    <row r="515" spans="13:15" x14ac:dyDescent="0.3">
      <c r="M515" s="88"/>
      <c r="N515" s="44">
        <v>523469</v>
      </c>
      <c r="O515" s="88">
        <f t="shared" si="13"/>
        <v>0</v>
      </c>
    </row>
    <row r="516" spans="13:15" x14ac:dyDescent="0.3">
      <c r="M516" s="88"/>
      <c r="N516" s="44">
        <v>527081</v>
      </c>
      <c r="O516" s="88">
        <f t="shared" ref="O516:O579" si="14">M516/$M$724</f>
        <v>0</v>
      </c>
    </row>
    <row r="517" spans="13:15" x14ac:dyDescent="0.3">
      <c r="M517" s="88"/>
      <c r="N517" s="44">
        <v>529028</v>
      </c>
      <c r="O517" s="88">
        <f t="shared" si="14"/>
        <v>0</v>
      </c>
    </row>
    <row r="518" spans="13:15" x14ac:dyDescent="0.3">
      <c r="M518" s="88"/>
      <c r="N518" s="44">
        <v>529839</v>
      </c>
      <c r="O518" s="88">
        <f t="shared" si="14"/>
        <v>0</v>
      </c>
    </row>
    <row r="519" spans="13:15" x14ac:dyDescent="0.3">
      <c r="M519" s="88"/>
      <c r="N519" s="44">
        <v>530707</v>
      </c>
      <c r="O519" s="88">
        <f t="shared" si="14"/>
        <v>0</v>
      </c>
    </row>
    <row r="520" spans="13:15" x14ac:dyDescent="0.3">
      <c r="M520" s="88"/>
      <c r="N520" s="44">
        <v>531563</v>
      </c>
      <c r="O520" s="88">
        <f t="shared" si="14"/>
        <v>0</v>
      </c>
    </row>
    <row r="521" spans="13:15" x14ac:dyDescent="0.3">
      <c r="M521" s="88"/>
      <c r="N521" s="44">
        <v>531946</v>
      </c>
      <c r="O521" s="88">
        <f t="shared" si="14"/>
        <v>0</v>
      </c>
    </row>
    <row r="522" spans="13:15" x14ac:dyDescent="0.3">
      <c r="M522" s="88"/>
      <c r="N522" s="44">
        <v>536273</v>
      </c>
      <c r="O522" s="88">
        <f t="shared" si="14"/>
        <v>0</v>
      </c>
    </row>
    <row r="523" spans="13:15" x14ac:dyDescent="0.3">
      <c r="M523" s="88"/>
      <c r="N523" s="44">
        <v>536288</v>
      </c>
      <c r="O523" s="88">
        <f t="shared" si="14"/>
        <v>0</v>
      </c>
    </row>
    <row r="524" spans="13:15" x14ac:dyDescent="0.3">
      <c r="M524" s="88"/>
      <c r="N524" s="44">
        <v>537093</v>
      </c>
      <c r="O524" s="88">
        <f t="shared" si="14"/>
        <v>0</v>
      </c>
    </row>
    <row r="525" spans="13:15" x14ac:dyDescent="0.3">
      <c r="M525" s="88"/>
      <c r="N525" s="44">
        <v>538997</v>
      </c>
      <c r="O525" s="88">
        <f t="shared" si="14"/>
        <v>0</v>
      </c>
    </row>
    <row r="526" spans="13:15" x14ac:dyDescent="0.3">
      <c r="M526" s="88"/>
      <c r="N526" s="44">
        <v>540816</v>
      </c>
      <c r="O526" s="88">
        <f t="shared" si="14"/>
        <v>0</v>
      </c>
    </row>
    <row r="527" spans="13:15" x14ac:dyDescent="0.3">
      <c r="M527" s="88"/>
      <c r="N527" s="44">
        <v>541094</v>
      </c>
      <c r="O527" s="88">
        <f t="shared" si="14"/>
        <v>0</v>
      </c>
    </row>
    <row r="528" spans="13:15" x14ac:dyDescent="0.3">
      <c r="M528" s="88"/>
      <c r="N528" s="44">
        <v>541931</v>
      </c>
      <c r="O528" s="88">
        <f t="shared" si="14"/>
        <v>0</v>
      </c>
    </row>
    <row r="529" spans="13:15" x14ac:dyDescent="0.3">
      <c r="M529" s="88"/>
      <c r="N529" s="44">
        <v>543198</v>
      </c>
      <c r="O529" s="88">
        <f t="shared" si="14"/>
        <v>0</v>
      </c>
    </row>
    <row r="530" spans="13:15" x14ac:dyDescent="0.3">
      <c r="M530" s="88"/>
      <c r="N530" s="44">
        <v>543431</v>
      </c>
      <c r="O530" s="88">
        <f t="shared" si="14"/>
        <v>0</v>
      </c>
    </row>
    <row r="531" spans="13:15" x14ac:dyDescent="0.3">
      <c r="M531" s="88"/>
      <c r="N531" s="44">
        <v>545229</v>
      </c>
      <c r="O531" s="88">
        <f t="shared" si="14"/>
        <v>0</v>
      </c>
    </row>
    <row r="532" spans="13:15" x14ac:dyDescent="0.3">
      <c r="M532" s="88"/>
      <c r="N532" s="44">
        <v>545598</v>
      </c>
      <c r="O532" s="88">
        <f t="shared" si="14"/>
        <v>0</v>
      </c>
    </row>
    <row r="533" spans="13:15" x14ac:dyDescent="0.3">
      <c r="M533" s="88"/>
      <c r="N533" s="44">
        <v>545629</v>
      </c>
      <c r="O533" s="88">
        <f t="shared" si="14"/>
        <v>0</v>
      </c>
    </row>
    <row r="534" spans="13:15" x14ac:dyDescent="0.3">
      <c r="M534" s="88"/>
      <c r="N534" s="44">
        <v>545992</v>
      </c>
      <c r="O534" s="88">
        <f t="shared" si="14"/>
        <v>0</v>
      </c>
    </row>
    <row r="535" spans="13:15" x14ac:dyDescent="0.3">
      <c r="M535" s="88"/>
      <c r="N535" s="44">
        <v>548062</v>
      </c>
      <c r="O535" s="88">
        <f t="shared" si="14"/>
        <v>0</v>
      </c>
    </row>
    <row r="536" spans="13:15" x14ac:dyDescent="0.3">
      <c r="M536" s="88"/>
      <c r="N536" s="44">
        <v>548735</v>
      </c>
      <c r="O536" s="88">
        <f t="shared" si="14"/>
        <v>0</v>
      </c>
    </row>
    <row r="537" spans="13:15" x14ac:dyDescent="0.3">
      <c r="M537" s="88"/>
      <c r="N537" s="44">
        <v>549309</v>
      </c>
      <c r="O537" s="88">
        <f t="shared" si="14"/>
        <v>0</v>
      </c>
    </row>
    <row r="538" spans="13:15" x14ac:dyDescent="0.3">
      <c r="M538" s="88"/>
      <c r="N538" s="44">
        <v>552403</v>
      </c>
      <c r="O538" s="88">
        <f t="shared" si="14"/>
        <v>0</v>
      </c>
    </row>
    <row r="539" spans="13:15" x14ac:dyDescent="0.3">
      <c r="M539" s="88"/>
      <c r="N539" s="44">
        <v>552887</v>
      </c>
      <c r="O539" s="88">
        <f t="shared" si="14"/>
        <v>0</v>
      </c>
    </row>
    <row r="540" spans="13:15" x14ac:dyDescent="0.3">
      <c r="M540" s="88"/>
      <c r="N540" s="44">
        <v>553135</v>
      </c>
      <c r="O540" s="88">
        <f t="shared" si="14"/>
        <v>0</v>
      </c>
    </row>
    <row r="541" spans="13:15" x14ac:dyDescent="0.3">
      <c r="M541" s="88"/>
      <c r="N541" s="44">
        <v>556547</v>
      </c>
      <c r="O541" s="88">
        <f t="shared" si="14"/>
        <v>0</v>
      </c>
    </row>
    <row r="542" spans="13:15" x14ac:dyDescent="0.3">
      <c r="M542" s="88"/>
      <c r="N542" s="44">
        <v>556966</v>
      </c>
      <c r="O542" s="88">
        <f t="shared" si="14"/>
        <v>0</v>
      </c>
    </row>
    <row r="543" spans="13:15" x14ac:dyDescent="0.3">
      <c r="M543" s="88"/>
      <c r="N543" s="44">
        <v>561741</v>
      </c>
      <c r="O543" s="88">
        <f t="shared" si="14"/>
        <v>0</v>
      </c>
    </row>
    <row r="544" spans="13:15" x14ac:dyDescent="0.3">
      <c r="M544" s="88"/>
      <c r="N544" s="44">
        <v>561867</v>
      </c>
      <c r="O544" s="88">
        <f t="shared" si="14"/>
        <v>0</v>
      </c>
    </row>
    <row r="545" spans="13:15" x14ac:dyDescent="0.3">
      <c r="M545" s="88"/>
      <c r="N545" s="44">
        <v>564887</v>
      </c>
      <c r="O545" s="88">
        <f t="shared" si="14"/>
        <v>0</v>
      </c>
    </row>
    <row r="546" spans="13:15" x14ac:dyDescent="0.3">
      <c r="M546" s="88"/>
      <c r="N546" s="44">
        <v>564965</v>
      </c>
      <c r="O546" s="88">
        <f t="shared" si="14"/>
        <v>0</v>
      </c>
    </row>
    <row r="547" spans="13:15" x14ac:dyDescent="0.3">
      <c r="M547" s="89"/>
      <c r="N547" s="44">
        <v>565029</v>
      </c>
      <c r="O547" s="89">
        <f t="shared" si="14"/>
        <v>0</v>
      </c>
    </row>
    <row r="548" spans="13:15" x14ac:dyDescent="0.3">
      <c r="M548" s="87">
        <v>12</v>
      </c>
      <c r="N548" s="50">
        <v>506420</v>
      </c>
      <c r="O548" s="87">
        <f t="shared" si="14"/>
        <v>0.8</v>
      </c>
    </row>
    <row r="549" spans="13:15" x14ac:dyDescent="0.3">
      <c r="M549" s="88"/>
      <c r="N549" s="44">
        <v>506464</v>
      </c>
      <c r="O549" s="88">
        <f t="shared" si="14"/>
        <v>0</v>
      </c>
    </row>
    <row r="550" spans="13:15" x14ac:dyDescent="0.3">
      <c r="M550" s="88"/>
      <c r="N550" s="44">
        <v>507244</v>
      </c>
      <c r="O550" s="88">
        <f t="shared" si="14"/>
        <v>0</v>
      </c>
    </row>
    <row r="551" spans="13:15" x14ac:dyDescent="0.3">
      <c r="M551" s="88"/>
      <c r="N551" s="44">
        <v>507303</v>
      </c>
      <c r="O551" s="88">
        <f t="shared" si="14"/>
        <v>0</v>
      </c>
    </row>
    <row r="552" spans="13:15" x14ac:dyDescent="0.3">
      <c r="M552" s="88"/>
      <c r="N552" s="44">
        <v>509895</v>
      </c>
      <c r="O552" s="88">
        <f t="shared" si="14"/>
        <v>0</v>
      </c>
    </row>
    <row r="553" spans="13:15" x14ac:dyDescent="0.3">
      <c r="M553" s="88"/>
      <c r="N553" s="44">
        <v>515131</v>
      </c>
      <c r="O553" s="88">
        <f t="shared" si="14"/>
        <v>0</v>
      </c>
    </row>
    <row r="554" spans="13:15" x14ac:dyDescent="0.3">
      <c r="M554" s="88"/>
      <c r="N554" s="44">
        <v>516193</v>
      </c>
      <c r="O554" s="88">
        <f t="shared" si="14"/>
        <v>0</v>
      </c>
    </row>
    <row r="555" spans="13:15" x14ac:dyDescent="0.3">
      <c r="M555" s="88"/>
      <c r="N555" s="44">
        <v>516741</v>
      </c>
      <c r="O555" s="88">
        <f t="shared" si="14"/>
        <v>0</v>
      </c>
    </row>
    <row r="556" spans="13:15" x14ac:dyDescent="0.3">
      <c r="M556" s="88"/>
      <c r="N556" s="44">
        <v>516768</v>
      </c>
      <c r="O556" s="88">
        <f t="shared" si="14"/>
        <v>0</v>
      </c>
    </row>
    <row r="557" spans="13:15" x14ac:dyDescent="0.3">
      <c r="M557" s="88"/>
      <c r="N557" s="44">
        <v>522387</v>
      </c>
      <c r="O557" s="88">
        <f t="shared" si="14"/>
        <v>0</v>
      </c>
    </row>
    <row r="558" spans="13:15" x14ac:dyDescent="0.3">
      <c r="M558" s="88"/>
      <c r="N558" s="44">
        <v>522426</v>
      </c>
      <c r="O558" s="88">
        <f t="shared" si="14"/>
        <v>0</v>
      </c>
    </row>
    <row r="559" spans="13:15" x14ac:dyDescent="0.3">
      <c r="M559" s="88"/>
      <c r="N559" s="44">
        <v>523468</v>
      </c>
      <c r="O559" s="88">
        <f t="shared" si="14"/>
        <v>0</v>
      </c>
    </row>
    <row r="560" spans="13:15" x14ac:dyDescent="0.3">
      <c r="M560" s="88"/>
      <c r="N560" s="44">
        <v>523478</v>
      </c>
      <c r="O560" s="88">
        <f t="shared" si="14"/>
        <v>0</v>
      </c>
    </row>
    <row r="561" spans="13:15" x14ac:dyDescent="0.3">
      <c r="M561" s="88"/>
      <c r="N561" s="44">
        <v>524540</v>
      </c>
      <c r="O561" s="88">
        <f t="shared" si="14"/>
        <v>0</v>
      </c>
    </row>
    <row r="562" spans="13:15" x14ac:dyDescent="0.3">
      <c r="M562" s="88"/>
      <c r="N562" s="44">
        <v>525337</v>
      </c>
      <c r="O562" s="88">
        <f t="shared" si="14"/>
        <v>0</v>
      </c>
    </row>
    <row r="563" spans="13:15" x14ac:dyDescent="0.3">
      <c r="M563" s="88"/>
      <c r="N563" s="44">
        <v>526830</v>
      </c>
      <c r="O563" s="88">
        <f t="shared" si="14"/>
        <v>0</v>
      </c>
    </row>
    <row r="564" spans="13:15" x14ac:dyDescent="0.3">
      <c r="M564" s="88"/>
      <c r="N564" s="44">
        <v>527209</v>
      </c>
      <c r="O564" s="88">
        <f t="shared" si="14"/>
        <v>0</v>
      </c>
    </row>
    <row r="565" spans="13:15" x14ac:dyDescent="0.3">
      <c r="M565" s="88"/>
      <c r="N565" s="44">
        <v>527993</v>
      </c>
      <c r="O565" s="88">
        <f t="shared" si="14"/>
        <v>0</v>
      </c>
    </row>
    <row r="566" spans="13:15" x14ac:dyDescent="0.3">
      <c r="M566" s="88"/>
      <c r="N566" s="44">
        <v>529985</v>
      </c>
      <c r="O566" s="88">
        <f t="shared" si="14"/>
        <v>0</v>
      </c>
    </row>
    <row r="567" spans="13:15" x14ac:dyDescent="0.3">
      <c r="M567" s="88"/>
      <c r="N567" s="44">
        <v>530681</v>
      </c>
      <c r="O567" s="88">
        <f t="shared" si="14"/>
        <v>0</v>
      </c>
    </row>
    <row r="568" spans="13:15" x14ac:dyDescent="0.3">
      <c r="M568" s="88"/>
      <c r="N568" s="44">
        <v>530692</v>
      </c>
      <c r="O568" s="88">
        <f t="shared" si="14"/>
        <v>0</v>
      </c>
    </row>
    <row r="569" spans="13:15" x14ac:dyDescent="0.3">
      <c r="M569" s="88"/>
      <c r="N569" s="44">
        <v>531451</v>
      </c>
      <c r="O569" s="88">
        <f t="shared" si="14"/>
        <v>0</v>
      </c>
    </row>
    <row r="570" spans="13:15" x14ac:dyDescent="0.3">
      <c r="M570" s="88"/>
      <c r="N570" s="44">
        <v>531856</v>
      </c>
      <c r="O570" s="88">
        <f t="shared" si="14"/>
        <v>0</v>
      </c>
    </row>
    <row r="571" spans="13:15" x14ac:dyDescent="0.3">
      <c r="M571" s="88"/>
      <c r="N571" s="44">
        <v>531964</v>
      </c>
      <c r="O571" s="88">
        <f t="shared" si="14"/>
        <v>0</v>
      </c>
    </row>
    <row r="572" spans="13:15" x14ac:dyDescent="0.3">
      <c r="M572" s="88"/>
      <c r="N572" s="44">
        <v>533315</v>
      </c>
      <c r="O572" s="88">
        <f t="shared" si="14"/>
        <v>0</v>
      </c>
    </row>
    <row r="573" spans="13:15" x14ac:dyDescent="0.3">
      <c r="M573" s="88"/>
      <c r="N573" s="44">
        <v>533319</v>
      </c>
      <c r="O573" s="88">
        <f t="shared" si="14"/>
        <v>0</v>
      </c>
    </row>
    <row r="574" spans="13:15" x14ac:dyDescent="0.3">
      <c r="M574" s="88"/>
      <c r="N574" s="44">
        <v>533828</v>
      </c>
      <c r="O574" s="88">
        <f t="shared" si="14"/>
        <v>0</v>
      </c>
    </row>
    <row r="575" spans="13:15" x14ac:dyDescent="0.3">
      <c r="M575" s="88"/>
      <c r="N575" s="44">
        <v>533847</v>
      </c>
      <c r="O575" s="88">
        <f t="shared" si="14"/>
        <v>0</v>
      </c>
    </row>
    <row r="576" spans="13:15" x14ac:dyDescent="0.3">
      <c r="M576" s="88"/>
      <c r="N576" s="44">
        <v>538247</v>
      </c>
      <c r="O576" s="88">
        <f t="shared" si="14"/>
        <v>0</v>
      </c>
    </row>
    <row r="577" spans="13:15" x14ac:dyDescent="0.3">
      <c r="M577" s="88"/>
      <c r="N577" s="44">
        <v>541027</v>
      </c>
      <c r="O577" s="88">
        <f t="shared" si="14"/>
        <v>0</v>
      </c>
    </row>
    <row r="578" spans="13:15" x14ac:dyDescent="0.3">
      <c r="M578" s="88"/>
      <c r="N578" s="44">
        <v>541619</v>
      </c>
      <c r="O578" s="88">
        <f t="shared" si="14"/>
        <v>0</v>
      </c>
    </row>
    <row r="579" spans="13:15" x14ac:dyDescent="0.3">
      <c r="M579" s="88"/>
      <c r="N579" s="44">
        <v>541934</v>
      </c>
      <c r="O579" s="88">
        <f t="shared" si="14"/>
        <v>0</v>
      </c>
    </row>
    <row r="580" spans="13:15" x14ac:dyDescent="0.3">
      <c r="M580" s="88"/>
      <c r="N580" s="44">
        <v>545238</v>
      </c>
      <c r="O580" s="88">
        <f t="shared" ref="O580:O643" si="15">M580/$M$724</f>
        <v>0</v>
      </c>
    </row>
    <row r="581" spans="13:15" x14ac:dyDescent="0.3">
      <c r="M581" s="88"/>
      <c r="N581" s="44">
        <v>550056</v>
      </c>
      <c r="O581" s="88">
        <f t="shared" si="15"/>
        <v>0</v>
      </c>
    </row>
    <row r="582" spans="13:15" x14ac:dyDescent="0.3">
      <c r="M582" s="88"/>
      <c r="N582" s="44">
        <v>550065</v>
      </c>
      <c r="O582" s="88">
        <f t="shared" si="15"/>
        <v>0</v>
      </c>
    </row>
    <row r="583" spans="13:15" x14ac:dyDescent="0.3">
      <c r="M583" s="88"/>
      <c r="N583" s="44">
        <v>552623</v>
      </c>
      <c r="O583" s="88">
        <f t="shared" si="15"/>
        <v>0</v>
      </c>
    </row>
    <row r="584" spans="13:15" x14ac:dyDescent="0.3">
      <c r="M584" s="88"/>
      <c r="N584" s="44">
        <v>552881</v>
      </c>
      <c r="O584" s="88">
        <f t="shared" si="15"/>
        <v>0</v>
      </c>
    </row>
    <row r="585" spans="13:15" x14ac:dyDescent="0.3">
      <c r="M585" s="88"/>
      <c r="N585" s="44">
        <v>553753</v>
      </c>
      <c r="O585" s="88">
        <f t="shared" si="15"/>
        <v>0</v>
      </c>
    </row>
    <row r="586" spans="13:15" x14ac:dyDescent="0.3">
      <c r="M586" s="88"/>
      <c r="N586" s="44">
        <v>559553</v>
      </c>
      <c r="O586" s="88">
        <f t="shared" si="15"/>
        <v>0</v>
      </c>
    </row>
    <row r="587" spans="13:15" x14ac:dyDescent="0.3">
      <c r="M587" s="88"/>
      <c r="N587" s="44">
        <v>562554</v>
      </c>
      <c r="O587" s="88">
        <f t="shared" si="15"/>
        <v>0</v>
      </c>
    </row>
    <row r="588" spans="13:15" x14ac:dyDescent="0.3">
      <c r="M588" s="88"/>
      <c r="N588" s="44">
        <v>562645</v>
      </c>
      <c r="O588" s="88">
        <f t="shared" si="15"/>
        <v>0</v>
      </c>
    </row>
    <row r="589" spans="13:15" x14ac:dyDescent="0.3">
      <c r="M589" s="88"/>
      <c r="N589" s="44">
        <v>564878</v>
      </c>
      <c r="O589" s="88">
        <f t="shared" si="15"/>
        <v>0</v>
      </c>
    </row>
    <row r="590" spans="13:15" x14ac:dyDescent="0.3">
      <c r="M590" s="88"/>
      <c r="N590" s="44">
        <v>564884</v>
      </c>
      <c r="O590" s="88">
        <f t="shared" si="15"/>
        <v>0</v>
      </c>
    </row>
    <row r="591" spans="13:15" x14ac:dyDescent="0.3">
      <c r="M591" s="88"/>
      <c r="N591" s="44">
        <v>564938</v>
      </c>
      <c r="O591" s="88">
        <f t="shared" si="15"/>
        <v>0</v>
      </c>
    </row>
    <row r="592" spans="13:15" x14ac:dyDescent="0.3">
      <c r="M592" s="88"/>
      <c r="N592" s="44">
        <v>564951</v>
      </c>
      <c r="O592" s="88">
        <f t="shared" si="15"/>
        <v>0</v>
      </c>
    </row>
    <row r="593" spans="13:15" x14ac:dyDescent="0.3">
      <c r="M593" s="88"/>
      <c r="N593" s="44">
        <v>565095</v>
      </c>
      <c r="O593" s="88">
        <f t="shared" si="15"/>
        <v>0</v>
      </c>
    </row>
    <row r="594" spans="13:15" x14ac:dyDescent="0.3">
      <c r="M594" s="88"/>
      <c r="N594" s="44">
        <v>565104</v>
      </c>
      <c r="O594" s="88">
        <f t="shared" si="15"/>
        <v>0</v>
      </c>
    </row>
    <row r="595" spans="13:15" x14ac:dyDescent="0.3">
      <c r="M595" s="88"/>
      <c r="N595" s="44">
        <v>565113</v>
      </c>
      <c r="O595" s="88">
        <f t="shared" si="15"/>
        <v>0</v>
      </c>
    </row>
    <row r="596" spans="13:15" x14ac:dyDescent="0.3">
      <c r="M596" s="88"/>
      <c r="N596" s="44">
        <v>565787</v>
      </c>
      <c r="O596" s="88">
        <f t="shared" si="15"/>
        <v>0</v>
      </c>
    </row>
    <row r="597" spans="13:15" x14ac:dyDescent="0.3">
      <c r="M597" s="88"/>
      <c r="N597" s="50">
        <v>567925</v>
      </c>
      <c r="O597" s="88">
        <f t="shared" si="15"/>
        <v>0</v>
      </c>
    </row>
    <row r="598" spans="13:15" x14ac:dyDescent="0.3">
      <c r="M598" s="89"/>
      <c r="N598" s="44">
        <v>569430</v>
      </c>
      <c r="O598" s="89">
        <f t="shared" si="15"/>
        <v>0</v>
      </c>
    </row>
    <row r="599" spans="13:15" x14ac:dyDescent="0.3">
      <c r="M599" s="87">
        <v>13</v>
      </c>
      <c r="N599" s="44">
        <v>505836</v>
      </c>
      <c r="O599" s="87">
        <f t="shared" si="15"/>
        <v>0.8666666666666667</v>
      </c>
    </row>
    <row r="600" spans="13:15" x14ac:dyDescent="0.3">
      <c r="M600" s="88"/>
      <c r="N600" s="44">
        <v>506433</v>
      </c>
      <c r="O600" s="88">
        <f t="shared" si="15"/>
        <v>0</v>
      </c>
    </row>
    <row r="601" spans="13:15" x14ac:dyDescent="0.3">
      <c r="M601" s="88"/>
      <c r="N601" s="44">
        <v>507345</v>
      </c>
      <c r="O601" s="88">
        <f t="shared" si="15"/>
        <v>0</v>
      </c>
    </row>
    <row r="602" spans="13:15" x14ac:dyDescent="0.3">
      <c r="M602" s="88"/>
      <c r="N602" s="44">
        <v>507743</v>
      </c>
      <c r="O602" s="88">
        <f t="shared" si="15"/>
        <v>0</v>
      </c>
    </row>
    <row r="603" spans="13:15" x14ac:dyDescent="0.3">
      <c r="M603" s="88"/>
      <c r="N603" s="44">
        <v>510238</v>
      </c>
      <c r="O603" s="88">
        <f t="shared" si="15"/>
        <v>0</v>
      </c>
    </row>
    <row r="604" spans="13:15" x14ac:dyDescent="0.3">
      <c r="M604" s="88"/>
      <c r="N604" s="44">
        <v>511409</v>
      </c>
      <c r="O604" s="88">
        <f t="shared" si="15"/>
        <v>0</v>
      </c>
    </row>
    <row r="605" spans="13:15" x14ac:dyDescent="0.3">
      <c r="M605" s="88"/>
      <c r="N605" s="44">
        <v>513141</v>
      </c>
      <c r="O605" s="88">
        <f t="shared" si="15"/>
        <v>0</v>
      </c>
    </row>
    <row r="606" spans="13:15" x14ac:dyDescent="0.3">
      <c r="M606" s="88"/>
      <c r="N606" s="44">
        <v>513178</v>
      </c>
      <c r="O606" s="88">
        <f t="shared" si="15"/>
        <v>0</v>
      </c>
    </row>
    <row r="607" spans="13:15" x14ac:dyDescent="0.3">
      <c r="M607" s="88"/>
      <c r="N607" s="44">
        <v>513340</v>
      </c>
      <c r="O607" s="88">
        <f t="shared" si="15"/>
        <v>0</v>
      </c>
    </row>
    <row r="608" spans="13:15" x14ac:dyDescent="0.3">
      <c r="M608" s="88"/>
      <c r="N608" s="44">
        <v>514266</v>
      </c>
      <c r="O608" s="88">
        <f t="shared" si="15"/>
        <v>0</v>
      </c>
    </row>
    <row r="609" spans="13:15" x14ac:dyDescent="0.3">
      <c r="M609" s="88"/>
      <c r="N609" s="44">
        <v>515753</v>
      </c>
      <c r="O609" s="88">
        <f t="shared" si="15"/>
        <v>0</v>
      </c>
    </row>
    <row r="610" spans="13:15" x14ac:dyDescent="0.3">
      <c r="M610" s="88"/>
      <c r="N610" s="44">
        <v>516877</v>
      </c>
      <c r="O610" s="88">
        <f t="shared" si="15"/>
        <v>0</v>
      </c>
    </row>
    <row r="611" spans="13:15" x14ac:dyDescent="0.3">
      <c r="M611" s="88"/>
      <c r="N611" s="44">
        <v>516935</v>
      </c>
      <c r="O611" s="88">
        <f t="shared" si="15"/>
        <v>0</v>
      </c>
    </row>
    <row r="612" spans="13:15" x14ac:dyDescent="0.3">
      <c r="M612" s="88"/>
      <c r="N612" s="44">
        <v>517868</v>
      </c>
      <c r="O612" s="88">
        <f t="shared" si="15"/>
        <v>0</v>
      </c>
    </row>
    <row r="613" spans="13:15" x14ac:dyDescent="0.3">
      <c r="M613" s="88"/>
      <c r="N613" s="44">
        <v>522818</v>
      </c>
      <c r="O613" s="88">
        <f t="shared" si="15"/>
        <v>0</v>
      </c>
    </row>
    <row r="614" spans="13:15" x14ac:dyDescent="0.3">
      <c r="M614" s="88"/>
      <c r="N614" s="44">
        <v>524337</v>
      </c>
      <c r="O614" s="88">
        <f t="shared" si="15"/>
        <v>0</v>
      </c>
    </row>
    <row r="615" spans="13:15" x14ac:dyDescent="0.3">
      <c r="M615" s="88"/>
      <c r="N615" s="44">
        <v>526836</v>
      </c>
      <c r="O615" s="88">
        <f t="shared" si="15"/>
        <v>0</v>
      </c>
    </row>
    <row r="616" spans="13:15" x14ac:dyDescent="0.3">
      <c r="M616" s="88"/>
      <c r="N616" s="44">
        <v>527154</v>
      </c>
      <c r="O616" s="88">
        <f t="shared" si="15"/>
        <v>0</v>
      </c>
    </row>
    <row r="617" spans="13:15" x14ac:dyDescent="0.3">
      <c r="M617" s="88"/>
      <c r="N617" s="44">
        <v>527218</v>
      </c>
      <c r="O617" s="88">
        <f t="shared" si="15"/>
        <v>0</v>
      </c>
    </row>
    <row r="618" spans="13:15" x14ac:dyDescent="0.3">
      <c r="M618" s="88"/>
      <c r="N618" s="44">
        <v>531894</v>
      </c>
      <c r="O618" s="88">
        <f t="shared" si="15"/>
        <v>0</v>
      </c>
    </row>
    <row r="619" spans="13:15" x14ac:dyDescent="0.3">
      <c r="M619" s="88"/>
      <c r="N619" s="44">
        <v>533310</v>
      </c>
      <c r="O619" s="88">
        <f t="shared" si="15"/>
        <v>0</v>
      </c>
    </row>
    <row r="620" spans="13:15" x14ac:dyDescent="0.3">
      <c r="M620" s="88"/>
      <c r="N620" s="44">
        <v>534064</v>
      </c>
      <c r="O620" s="88">
        <f t="shared" si="15"/>
        <v>0</v>
      </c>
    </row>
    <row r="621" spans="13:15" x14ac:dyDescent="0.3">
      <c r="M621" s="88"/>
      <c r="N621" s="44">
        <v>534299</v>
      </c>
      <c r="O621" s="88">
        <f t="shared" si="15"/>
        <v>0</v>
      </c>
    </row>
    <row r="622" spans="13:15" x14ac:dyDescent="0.3">
      <c r="M622" s="88"/>
      <c r="N622" s="44">
        <v>534813</v>
      </c>
      <c r="O622" s="88">
        <f t="shared" si="15"/>
        <v>0</v>
      </c>
    </row>
    <row r="623" spans="13:15" x14ac:dyDescent="0.3">
      <c r="M623" s="88"/>
      <c r="N623" s="44">
        <v>534996</v>
      </c>
      <c r="O623" s="88">
        <f t="shared" si="15"/>
        <v>0</v>
      </c>
    </row>
    <row r="624" spans="13:15" x14ac:dyDescent="0.3">
      <c r="M624" s="88"/>
      <c r="N624" s="44">
        <v>536052</v>
      </c>
      <c r="O624" s="88">
        <f t="shared" si="15"/>
        <v>0</v>
      </c>
    </row>
    <row r="625" spans="13:15" x14ac:dyDescent="0.3">
      <c r="M625" s="88"/>
      <c r="N625" s="44">
        <v>536250</v>
      </c>
      <c r="O625" s="88">
        <f t="shared" si="15"/>
        <v>0</v>
      </c>
    </row>
    <row r="626" spans="13:15" x14ac:dyDescent="0.3">
      <c r="M626" s="88"/>
      <c r="N626" s="44">
        <v>536331</v>
      </c>
      <c r="O626" s="88">
        <f t="shared" si="15"/>
        <v>0</v>
      </c>
    </row>
    <row r="627" spans="13:15" x14ac:dyDescent="0.3">
      <c r="M627" s="88"/>
      <c r="N627" s="44">
        <v>538870</v>
      </c>
      <c r="O627" s="88">
        <f t="shared" si="15"/>
        <v>0</v>
      </c>
    </row>
    <row r="628" spans="13:15" x14ac:dyDescent="0.3">
      <c r="M628" s="88"/>
      <c r="N628" s="44">
        <v>541850</v>
      </c>
      <c r="O628" s="88">
        <f t="shared" si="15"/>
        <v>0</v>
      </c>
    </row>
    <row r="629" spans="13:15" x14ac:dyDescent="0.3">
      <c r="M629" s="88"/>
      <c r="N629" s="44">
        <v>544083</v>
      </c>
      <c r="O629" s="88">
        <f t="shared" si="15"/>
        <v>0</v>
      </c>
    </row>
    <row r="630" spans="13:15" x14ac:dyDescent="0.3">
      <c r="M630" s="88"/>
      <c r="N630" s="44">
        <v>547878</v>
      </c>
      <c r="O630" s="88">
        <f t="shared" si="15"/>
        <v>0</v>
      </c>
    </row>
    <row r="631" spans="13:15" x14ac:dyDescent="0.3">
      <c r="M631" s="88"/>
      <c r="N631" s="44">
        <v>552013</v>
      </c>
      <c r="O631" s="88">
        <f t="shared" si="15"/>
        <v>0</v>
      </c>
    </row>
    <row r="632" spans="13:15" x14ac:dyDescent="0.3">
      <c r="M632" s="88"/>
      <c r="N632" s="44">
        <v>552652</v>
      </c>
      <c r="O632" s="88">
        <f t="shared" si="15"/>
        <v>0</v>
      </c>
    </row>
    <row r="633" spans="13:15" x14ac:dyDescent="0.3">
      <c r="M633" s="88"/>
      <c r="N633" s="44">
        <v>553699</v>
      </c>
      <c r="O633" s="88">
        <f t="shared" si="15"/>
        <v>0</v>
      </c>
    </row>
    <row r="634" spans="13:15" x14ac:dyDescent="0.3">
      <c r="M634" s="88"/>
      <c r="N634" s="44">
        <v>554945</v>
      </c>
      <c r="O634" s="88">
        <f t="shared" si="15"/>
        <v>0</v>
      </c>
    </row>
    <row r="635" spans="13:15" x14ac:dyDescent="0.3">
      <c r="M635" s="88"/>
      <c r="N635" s="44">
        <v>558050</v>
      </c>
      <c r="O635" s="88">
        <f t="shared" si="15"/>
        <v>0</v>
      </c>
    </row>
    <row r="636" spans="13:15" x14ac:dyDescent="0.3">
      <c r="M636" s="88"/>
      <c r="N636" s="44">
        <v>559380</v>
      </c>
      <c r="O636" s="88">
        <f t="shared" si="15"/>
        <v>0</v>
      </c>
    </row>
    <row r="637" spans="13:15" x14ac:dyDescent="0.3">
      <c r="M637" s="88"/>
      <c r="N637" s="44">
        <v>559600</v>
      </c>
      <c r="O637" s="88">
        <f t="shared" si="15"/>
        <v>0</v>
      </c>
    </row>
    <row r="638" spans="13:15" x14ac:dyDescent="0.3">
      <c r="M638" s="88"/>
      <c r="N638" s="44">
        <v>559623</v>
      </c>
      <c r="O638" s="88">
        <f t="shared" si="15"/>
        <v>0</v>
      </c>
    </row>
    <row r="639" spans="13:15" x14ac:dyDescent="0.3">
      <c r="M639" s="88"/>
      <c r="N639" s="44">
        <v>561882</v>
      </c>
      <c r="O639" s="88">
        <f t="shared" si="15"/>
        <v>0</v>
      </c>
    </row>
    <row r="640" spans="13:15" x14ac:dyDescent="0.3">
      <c r="M640" s="88"/>
      <c r="N640" s="44">
        <v>564609</v>
      </c>
      <c r="O640" s="88">
        <f t="shared" si="15"/>
        <v>0</v>
      </c>
    </row>
    <row r="641" spans="13:15" x14ac:dyDescent="0.3">
      <c r="M641" s="88"/>
      <c r="N641" s="44">
        <v>564885</v>
      </c>
      <c r="O641" s="88">
        <f t="shared" si="15"/>
        <v>0</v>
      </c>
    </row>
    <row r="642" spans="13:15" x14ac:dyDescent="0.3">
      <c r="M642" s="89"/>
      <c r="N642" s="44">
        <v>567223</v>
      </c>
      <c r="O642" s="89">
        <f t="shared" si="15"/>
        <v>0</v>
      </c>
    </row>
    <row r="643" spans="13:15" x14ac:dyDescent="0.3">
      <c r="M643" s="87">
        <v>14</v>
      </c>
      <c r="N643" s="44">
        <v>506157</v>
      </c>
      <c r="O643" s="87">
        <f t="shared" si="15"/>
        <v>0.93333333333333335</v>
      </c>
    </row>
    <row r="644" spans="13:15" x14ac:dyDescent="0.3">
      <c r="M644" s="88"/>
      <c r="N644" s="44">
        <v>513230</v>
      </c>
      <c r="O644" s="88">
        <f t="shared" ref="O644:O708" si="16">M644/$M$724</f>
        <v>0</v>
      </c>
    </row>
    <row r="645" spans="13:15" x14ac:dyDescent="0.3">
      <c r="M645" s="88"/>
      <c r="N645" s="44">
        <v>515151</v>
      </c>
      <c r="O645" s="88">
        <f t="shared" si="16"/>
        <v>0</v>
      </c>
    </row>
    <row r="646" spans="13:15" x14ac:dyDescent="0.3">
      <c r="M646" s="88"/>
      <c r="N646" s="44">
        <v>516227</v>
      </c>
      <c r="O646" s="88">
        <f t="shared" si="16"/>
        <v>0</v>
      </c>
    </row>
    <row r="647" spans="13:15" x14ac:dyDescent="0.3">
      <c r="M647" s="88"/>
      <c r="N647" s="44">
        <v>516933</v>
      </c>
      <c r="O647" s="88">
        <f t="shared" si="16"/>
        <v>0</v>
      </c>
    </row>
    <row r="648" spans="13:15" x14ac:dyDescent="0.3">
      <c r="M648" s="88"/>
      <c r="N648" s="44">
        <v>517009</v>
      </c>
      <c r="O648" s="88">
        <f t="shared" si="16"/>
        <v>0</v>
      </c>
    </row>
    <row r="649" spans="13:15" x14ac:dyDescent="0.3">
      <c r="M649" s="88"/>
      <c r="N649" s="44">
        <v>517048</v>
      </c>
      <c r="O649" s="88">
        <f t="shared" si="16"/>
        <v>0</v>
      </c>
    </row>
    <row r="650" spans="13:15" x14ac:dyDescent="0.3">
      <c r="M650" s="88"/>
      <c r="N650" s="44">
        <v>520766</v>
      </c>
      <c r="O650" s="88">
        <f t="shared" si="16"/>
        <v>0</v>
      </c>
    </row>
    <row r="651" spans="13:15" x14ac:dyDescent="0.3">
      <c r="M651" s="88"/>
      <c r="N651" s="44">
        <v>520772</v>
      </c>
      <c r="O651" s="88">
        <f t="shared" si="16"/>
        <v>0</v>
      </c>
    </row>
    <row r="652" spans="13:15" x14ac:dyDescent="0.3">
      <c r="M652" s="88"/>
      <c r="N652" s="44">
        <v>521964</v>
      </c>
      <c r="O652" s="88">
        <f t="shared" si="16"/>
        <v>0</v>
      </c>
    </row>
    <row r="653" spans="13:15" x14ac:dyDescent="0.3">
      <c r="M653" s="88"/>
      <c r="N653" s="44">
        <v>523565</v>
      </c>
      <c r="O653" s="88">
        <f t="shared" si="16"/>
        <v>0</v>
      </c>
    </row>
    <row r="654" spans="13:15" x14ac:dyDescent="0.3">
      <c r="M654" s="88"/>
      <c r="N654" s="44">
        <v>527935</v>
      </c>
      <c r="O654" s="88">
        <f t="shared" si="16"/>
        <v>0</v>
      </c>
    </row>
    <row r="655" spans="13:15" x14ac:dyDescent="0.3">
      <c r="M655" s="88"/>
      <c r="N655" s="44">
        <v>531845</v>
      </c>
      <c r="O655" s="88">
        <f t="shared" si="16"/>
        <v>0</v>
      </c>
    </row>
    <row r="656" spans="13:15" x14ac:dyDescent="0.3">
      <c r="M656" s="88"/>
      <c r="N656" s="44">
        <v>531983</v>
      </c>
      <c r="O656" s="88">
        <f t="shared" si="16"/>
        <v>0</v>
      </c>
    </row>
    <row r="657" spans="13:15" x14ac:dyDescent="0.3">
      <c r="M657" s="88"/>
      <c r="N657" s="44">
        <v>532986</v>
      </c>
      <c r="O657" s="88">
        <f t="shared" si="16"/>
        <v>0</v>
      </c>
    </row>
    <row r="658" spans="13:15" x14ac:dyDescent="0.3">
      <c r="M658" s="88"/>
      <c r="N658" s="44">
        <v>533285</v>
      </c>
      <c r="O658" s="88">
        <f t="shared" si="16"/>
        <v>0</v>
      </c>
    </row>
    <row r="659" spans="13:15" x14ac:dyDescent="0.3">
      <c r="M659" s="88"/>
      <c r="N659" s="44">
        <v>533290</v>
      </c>
      <c r="O659" s="88">
        <f t="shared" si="16"/>
        <v>0</v>
      </c>
    </row>
    <row r="660" spans="13:15" x14ac:dyDescent="0.3">
      <c r="M660" s="88"/>
      <c r="N660" s="44">
        <v>533305</v>
      </c>
      <c r="O660" s="88">
        <f t="shared" si="16"/>
        <v>0</v>
      </c>
    </row>
    <row r="661" spans="13:15" x14ac:dyDescent="0.3">
      <c r="M661" s="88"/>
      <c r="N661" s="44">
        <v>533317</v>
      </c>
      <c r="O661" s="88">
        <f t="shared" si="16"/>
        <v>0</v>
      </c>
    </row>
    <row r="662" spans="13:15" x14ac:dyDescent="0.3">
      <c r="M662" s="88"/>
      <c r="N662" s="44">
        <v>533838</v>
      </c>
      <c r="O662" s="88">
        <f t="shared" si="16"/>
        <v>0</v>
      </c>
    </row>
    <row r="663" spans="13:15" x14ac:dyDescent="0.3">
      <c r="M663" s="88"/>
      <c r="N663" s="44">
        <v>534757</v>
      </c>
      <c r="O663" s="88">
        <f t="shared" si="16"/>
        <v>0</v>
      </c>
    </row>
    <row r="664" spans="13:15" x14ac:dyDescent="0.3">
      <c r="M664" s="88"/>
      <c r="N664" s="44">
        <v>536689</v>
      </c>
      <c r="O664" s="88">
        <f t="shared" si="16"/>
        <v>0</v>
      </c>
    </row>
    <row r="665" spans="13:15" x14ac:dyDescent="0.3">
      <c r="M665" s="88"/>
      <c r="N665" s="44">
        <v>536991</v>
      </c>
      <c r="O665" s="88">
        <f t="shared" si="16"/>
        <v>0</v>
      </c>
    </row>
    <row r="666" spans="13:15" x14ac:dyDescent="0.3">
      <c r="M666" s="88"/>
      <c r="N666" s="50">
        <v>541008</v>
      </c>
      <c r="O666" s="88">
        <f t="shared" si="16"/>
        <v>0</v>
      </c>
    </row>
    <row r="667" spans="13:15" x14ac:dyDescent="0.3">
      <c r="M667" s="88"/>
      <c r="N667" s="44">
        <v>543000</v>
      </c>
      <c r="O667" s="88">
        <f t="shared" si="16"/>
        <v>0</v>
      </c>
    </row>
    <row r="668" spans="13:15" x14ac:dyDescent="0.3">
      <c r="M668" s="88"/>
      <c r="N668" s="44">
        <v>544087</v>
      </c>
      <c r="O668" s="88">
        <f t="shared" si="16"/>
        <v>0</v>
      </c>
    </row>
    <row r="669" spans="13:15" x14ac:dyDescent="0.3">
      <c r="M669" s="88"/>
      <c r="N669" s="44">
        <v>544088</v>
      </c>
      <c r="O669" s="88">
        <f t="shared" si="16"/>
        <v>0</v>
      </c>
    </row>
    <row r="670" spans="13:15" x14ac:dyDescent="0.3">
      <c r="M670" s="88"/>
      <c r="N670" s="50">
        <v>545769</v>
      </c>
      <c r="O670" s="88">
        <f t="shared" si="16"/>
        <v>0</v>
      </c>
    </row>
    <row r="671" spans="13:15" x14ac:dyDescent="0.3">
      <c r="M671" s="88"/>
      <c r="N671" s="44">
        <v>546687</v>
      </c>
      <c r="O671" s="88">
        <f t="shared" si="16"/>
        <v>0</v>
      </c>
    </row>
    <row r="672" spans="13:15" x14ac:dyDescent="0.3">
      <c r="M672" s="88"/>
      <c r="N672" s="44">
        <v>552098</v>
      </c>
      <c r="O672" s="88">
        <f t="shared" si="16"/>
        <v>0</v>
      </c>
    </row>
    <row r="673" spans="13:15" x14ac:dyDescent="0.3">
      <c r="M673" s="88"/>
      <c r="N673" s="44">
        <v>552576</v>
      </c>
      <c r="O673" s="88">
        <f t="shared" si="16"/>
        <v>0</v>
      </c>
    </row>
    <row r="674" spans="13:15" x14ac:dyDescent="0.3">
      <c r="M674" s="88"/>
      <c r="N674" s="44">
        <v>552669</v>
      </c>
      <c r="O674" s="88">
        <f t="shared" si="16"/>
        <v>0</v>
      </c>
    </row>
    <row r="675" spans="13:15" x14ac:dyDescent="0.3">
      <c r="M675" s="88"/>
      <c r="N675" s="44">
        <v>558641</v>
      </c>
      <c r="O675" s="88">
        <f t="shared" si="16"/>
        <v>0</v>
      </c>
    </row>
    <row r="676" spans="13:15" x14ac:dyDescent="0.3">
      <c r="M676" s="88"/>
      <c r="N676" s="44">
        <v>559451</v>
      </c>
      <c r="O676" s="88">
        <f t="shared" si="16"/>
        <v>0</v>
      </c>
    </row>
    <row r="677" spans="13:15" x14ac:dyDescent="0.3">
      <c r="M677" s="88"/>
      <c r="N677" s="44">
        <v>559483</v>
      </c>
      <c r="O677" s="88">
        <f t="shared" si="16"/>
        <v>0</v>
      </c>
    </row>
    <row r="678" spans="13:15" x14ac:dyDescent="0.3">
      <c r="M678" s="88"/>
      <c r="N678" s="44">
        <v>559999</v>
      </c>
      <c r="O678" s="88">
        <f t="shared" si="16"/>
        <v>0</v>
      </c>
    </row>
    <row r="679" spans="13:15" x14ac:dyDescent="0.3">
      <c r="M679" s="88"/>
      <c r="N679" s="44">
        <v>561876</v>
      </c>
      <c r="O679" s="88">
        <f t="shared" si="16"/>
        <v>0</v>
      </c>
    </row>
    <row r="680" spans="13:15" x14ac:dyDescent="0.3">
      <c r="M680" s="88"/>
      <c r="N680" s="44">
        <v>564881</v>
      </c>
      <c r="O680" s="88">
        <f t="shared" si="16"/>
        <v>0</v>
      </c>
    </row>
    <row r="681" spans="13:15" x14ac:dyDescent="0.3">
      <c r="M681" s="88"/>
      <c r="N681" s="44">
        <v>564947</v>
      </c>
      <c r="O681" s="88">
        <f t="shared" si="16"/>
        <v>0</v>
      </c>
    </row>
    <row r="682" spans="13:15" x14ac:dyDescent="0.3">
      <c r="M682" s="88"/>
      <c r="N682" s="44">
        <v>564970</v>
      </c>
      <c r="O682" s="88">
        <f t="shared" si="16"/>
        <v>0</v>
      </c>
    </row>
    <row r="683" spans="13:15" x14ac:dyDescent="0.3">
      <c r="M683" s="88"/>
      <c r="N683" s="44">
        <v>566048</v>
      </c>
      <c r="O683" s="88">
        <f t="shared" si="16"/>
        <v>0</v>
      </c>
    </row>
    <row r="684" spans="13:15" x14ac:dyDescent="0.3">
      <c r="M684" s="89"/>
      <c r="N684" s="44">
        <v>566658</v>
      </c>
      <c r="O684" s="89">
        <f t="shared" si="16"/>
        <v>0</v>
      </c>
    </row>
    <row r="685" spans="13:15" x14ac:dyDescent="0.3">
      <c r="M685" s="87">
        <v>15</v>
      </c>
      <c r="N685" s="44">
        <v>509487</v>
      </c>
      <c r="O685" s="87">
        <f t="shared" si="16"/>
        <v>1</v>
      </c>
    </row>
    <row r="686" spans="13:15" x14ac:dyDescent="0.3">
      <c r="M686" s="88"/>
      <c r="N686" s="44">
        <v>512539</v>
      </c>
      <c r="O686" s="88">
        <f t="shared" si="16"/>
        <v>0</v>
      </c>
    </row>
    <row r="687" spans="13:15" x14ac:dyDescent="0.3">
      <c r="M687" s="88"/>
      <c r="N687" s="44">
        <v>512813</v>
      </c>
      <c r="O687" s="88">
        <f t="shared" si="16"/>
        <v>0</v>
      </c>
    </row>
    <row r="688" spans="13:15" x14ac:dyDescent="0.3">
      <c r="M688" s="88"/>
      <c r="N688" s="44">
        <v>515695</v>
      </c>
      <c r="O688" s="88">
        <f t="shared" si="16"/>
        <v>0</v>
      </c>
    </row>
    <row r="689" spans="13:15" x14ac:dyDescent="0.3">
      <c r="M689" s="88"/>
      <c r="N689" s="44">
        <v>515766</v>
      </c>
      <c r="O689" s="88">
        <f t="shared" si="16"/>
        <v>0</v>
      </c>
    </row>
    <row r="690" spans="13:15" x14ac:dyDescent="0.3">
      <c r="M690" s="88"/>
      <c r="N690" s="44">
        <v>516253</v>
      </c>
      <c r="O690" s="88">
        <f t="shared" si="16"/>
        <v>0</v>
      </c>
    </row>
    <row r="691" spans="13:15" x14ac:dyDescent="0.3">
      <c r="M691" s="88"/>
      <c r="N691" s="44">
        <v>516769</v>
      </c>
      <c r="O691" s="88">
        <f t="shared" si="16"/>
        <v>0</v>
      </c>
    </row>
    <row r="692" spans="13:15" x14ac:dyDescent="0.3">
      <c r="M692" s="88"/>
      <c r="N692" s="44">
        <v>517358</v>
      </c>
      <c r="O692" s="88">
        <f t="shared" si="16"/>
        <v>0</v>
      </c>
    </row>
    <row r="693" spans="13:15" x14ac:dyDescent="0.3">
      <c r="M693" s="88"/>
      <c r="N693" s="44">
        <v>522450</v>
      </c>
      <c r="O693" s="88">
        <f t="shared" si="16"/>
        <v>0</v>
      </c>
    </row>
    <row r="694" spans="13:15" x14ac:dyDescent="0.3">
      <c r="M694" s="88"/>
      <c r="N694" s="44">
        <v>523253</v>
      </c>
      <c r="O694" s="88">
        <f t="shared" si="16"/>
        <v>0</v>
      </c>
    </row>
    <row r="695" spans="13:15" x14ac:dyDescent="0.3">
      <c r="M695" s="88"/>
      <c r="N695" s="44">
        <v>524225</v>
      </c>
      <c r="O695" s="88">
        <f t="shared" si="16"/>
        <v>0</v>
      </c>
    </row>
    <row r="696" spans="13:15" x14ac:dyDescent="0.3">
      <c r="M696" s="88"/>
      <c r="N696" s="44">
        <v>527152</v>
      </c>
      <c r="O696" s="88">
        <f t="shared" si="16"/>
        <v>0</v>
      </c>
    </row>
    <row r="697" spans="13:15" x14ac:dyDescent="0.3">
      <c r="M697" s="88"/>
      <c r="N697" s="44">
        <v>527894</v>
      </c>
      <c r="O697" s="88">
        <f t="shared" si="16"/>
        <v>0</v>
      </c>
    </row>
    <row r="698" spans="13:15" x14ac:dyDescent="0.3">
      <c r="M698" s="88"/>
      <c r="N698" s="44">
        <v>530132</v>
      </c>
      <c r="O698" s="88">
        <f t="shared" si="16"/>
        <v>0</v>
      </c>
    </row>
    <row r="699" spans="13:15" x14ac:dyDescent="0.3">
      <c r="M699" s="88"/>
      <c r="N699" s="44">
        <v>530790</v>
      </c>
      <c r="O699" s="88">
        <f t="shared" si="16"/>
        <v>0</v>
      </c>
    </row>
    <row r="700" spans="13:15" x14ac:dyDescent="0.3">
      <c r="M700" s="88"/>
      <c r="N700" s="44">
        <v>531378</v>
      </c>
      <c r="O700" s="88">
        <f t="shared" si="16"/>
        <v>0</v>
      </c>
    </row>
    <row r="701" spans="13:15" x14ac:dyDescent="0.3">
      <c r="M701" s="88"/>
      <c r="N701" s="44">
        <v>531761</v>
      </c>
      <c r="O701" s="88">
        <f t="shared" si="16"/>
        <v>0</v>
      </c>
    </row>
    <row r="702" spans="13:15" x14ac:dyDescent="0.3">
      <c r="M702" s="88"/>
      <c r="N702" s="44">
        <v>531967</v>
      </c>
      <c r="O702" s="88">
        <f t="shared" si="16"/>
        <v>0</v>
      </c>
    </row>
    <row r="703" spans="13:15" x14ac:dyDescent="0.3">
      <c r="M703" s="88"/>
      <c r="N703" s="44">
        <v>531996</v>
      </c>
      <c r="O703" s="88">
        <f t="shared" si="16"/>
        <v>0</v>
      </c>
    </row>
    <row r="704" spans="13:15" x14ac:dyDescent="0.3">
      <c r="M704" s="88"/>
      <c r="N704" s="44">
        <v>532945</v>
      </c>
      <c r="O704" s="88">
        <f t="shared" si="16"/>
        <v>0</v>
      </c>
    </row>
    <row r="705" spans="13:15" x14ac:dyDescent="0.3">
      <c r="M705" s="88"/>
      <c r="N705" s="44">
        <v>533313</v>
      </c>
      <c r="O705" s="88">
        <f t="shared" si="16"/>
        <v>0</v>
      </c>
    </row>
    <row r="706" spans="13:15" x14ac:dyDescent="0.3">
      <c r="M706" s="88"/>
      <c r="N706" s="44">
        <v>539332</v>
      </c>
      <c r="O706" s="88">
        <f t="shared" si="16"/>
        <v>0</v>
      </c>
    </row>
    <row r="707" spans="13:15" x14ac:dyDescent="0.3">
      <c r="M707" s="88"/>
      <c r="N707" s="44">
        <v>541000</v>
      </c>
      <c r="O707" s="88">
        <f t="shared" si="16"/>
        <v>0</v>
      </c>
    </row>
    <row r="708" spans="13:15" x14ac:dyDescent="0.3">
      <c r="M708" s="88"/>
      <c r="N708" s="44">
        <v>541924</v>
      </c>
      <c r="O708" s="88">
        <f t="shared" si="16"/>
        <v>0</v>
      </c>
    </row>
    <row r="709" spans="13:15" x14ac:dyDescent="0.3">
      <c r="M709" s="88"/>
      <c r="N709" s="44">
        <v>543419</v>
      </c>
      <c r="O709" s="88">
        <f t="shared" ref="O709:O723" si="17">M709/$M$724</f>
        <v>0</v>
      </c>
    </row>
    <row r="710" spans="13:15" x14ac:dyDescent="0.3">
      <c r="M710" s="88"/>
      <c r="N710" s="44">
        <v>545631</v>
      </c>
      <c r="O710" s="88">
        <f t="shared" si="17"/>
        <v>0</v>
      </c>
    </row>
    <row r="711" spans="13:15" x14ac:dyDescent="0.3">
      <c r="M711" s="88"/>
      <c r="N711" s="44">
        <v>546016</v>
      </c>
      <c r="O711" s="88">
        <f t="shared" si="17"/>
        <v>0</v>
      </c>
    </row>
    <row r="712" spans="13:15" x14ac:dyDescent="0.3">
      <c r="M712" s="88"/>
      <c r="N712" s="44">
        <v>548009</v>
      </c>
      <c r="O712" s="88">
        <f t="shared" si="17"/>
        <v>0</v>
      </c>
    </row>
    <row r="713" spans="13:15" x14ac:dyDescent="0.3">
      <c r="M713" s="88"/>
      <c r="N713" s="44">
        <v>552626</v>
      </c>
      <c r="O713" s="88">
        <f t="shared" si="17"/>
        <v>0</v>
      </c>
    </row>
    <row r="714" spans="13:15" x14ac:dyDescent="0.3">
      <c r="M714" s="88"/>
      <c r="N714" s="44">
        <v>553966</v>
      </c>
      <c r="O714" s="88">
        <f t="shared" si="17"/>
        <v>0</v>
      </c>
    </row>
    <row r="715" spans="13:15" x14ac:dyDescent="0.3">
      <c r="M715" s="88"/>
      <c r="N715" s="44">
        <v>555366</v>
      </c>
      <c r="O715" s="88">
        <f t="shared" si="17"/>
        <v>0</v>
      </c>
    </row>
    <row r="716" spans="13:15" x14ac:dyDescent="0.3">
      <c r="M716" s="88"/>
      <c r="N716" s="44">
        <v>559607</v>
      </c>
      <c r="O716" s="88">
        <f t="shared" si="17"/>
        <v>0</v>
      </c>
    </row>
    <row r="717" spans="13:15" x14ac:dyDescent="0.3">
      <c r="M717" s="88"/>
      <c r="N717" s="44">
        <v>561746</v>
      </c>
      <c r="O717" s="88">
        <f t="shared" si="17"/>
        <v>0</v>
      </c>
    </row>
    <row r="718" spans="13:15" x14ac:dyDescent="0.3">
      <c r="M718" s="88"/>
      <c r="N718" s="44">
        <v>563739</v>
      </c>
      <c r="O718" s="88">
        <f t="shared" si="17"/>
        <v>0</v>
      </c>
    </row>
    <row r="719" spans="13:15" x14ac:dyDescent="0.3">
      <c r="M719" s="88"/>
      <c r="N719" s="44">
        <v>564861</v>
      </c>
      <c r="O719" s="88">
        <f t="shared" si="17"/>
        <v>0</v>
      </c>
    </row>
    <row r="720" spans="13:15" x14ac:dyDescent="0.3">
      <c r="M720" s="88"/>
      <c r="N720" s="44">
        <v>564945</v>
      </c>
      <c r="O720" s="88">
        <f t="shared" si="17"/>
        <v>0</v>
      </c>
    </row>
    <row r="721" spans="13:15" x14ac:dyDescent="0.3">
      <c r="M721" s="88"/>
      <c r="N721" s="44">
        <v>564961</v>
      </c>
      <c r="O721" s="88">
        <f t="shared" si="17"/>
        <v>0</v>
      </c>
    </row>
    <row r="722" spans="13:15" x14ac:dyDescent="0.3">
      <c r="M722" s="88"/>
      <c r="N722" s="44">
        <v>564973</v>
      </c>
      <c r="O722" s="88">
        <f t="shared" si="17"/>
        <v>0</v>
      </c>
    </row>
    <row r="723" spans="13:15" x14ac:dyDescent="0.3">
      <c r="M723" s="89"/>
      <c r="N723" s="44">
        <v>565697</v>
      </c>
      <c r="O723" s="89">
        <f t="shared" si="17"/>
        <v>0</v>
      </c>
    </row>
    <row r="724" spans="13:15" x14ac:dyDescent="0.3">
      <c r="M724" s="65">
        <f>MAX(M4:M723)</f>
        <v>15</v>
      </c>
      <c r="N724" s="65">
        <f>COUNT(N4:N723)</f>
        <v>720</v>
      </c>
    </row>
  </sheetData>
  <mergeCells count="31">
    <mergeCell ref="B2:B3"/>
    <mergeCell ref="M4:M56"/>
    <mergeCell ref="M57:M109"/>
    <mergeCell ref="M110:M162"/>
    <mergeCell ref="M163:M223"/>
    <mergeCell ref="M643:M684"/>
    <mergeCell ref="M685:M723"/>
    <mergeCell ref="M224:M270"/>
    <mergeCell ref="M271:M310"/>
    <mergeCell ref="M311:M356"/>
    <mergeCell ref="M357:M404"/>
    <mergeCell ref="M405:M441"/>
    <mergeCell ref="O271:O310"/>
    <mergeCell ref="M442:M499"/>
    <mergeCell ref="M500:M547"/>
    <mergeCell ref="M548:M598"/>
    <mergeCell ref="M599:M642"/>
    <mergeCell ref="O599:O642"/>
    <mergeCell ref="O4:O56"/>
    <mergeCell ref="O57:O109"/>
    <mergeCell ref="O110:O162"/>
    <mergeCell ref="O163:O223"/>
    <mergeCell ref="O224:O270"/>
    <mergeCell ref="O643:O684"/>
    <mergeCell ref="O685:O723"/>
    <mergeCell ref="O311:O356"/>
    <mergeCell ref="O357:O404"/>
    <mergeCell ref="O405:O441"/>
    <mergeCell ref="O442:O499"/>
    <mergeCell ref="O500:O547"/>
    <mergeCell ref="O548:O59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B76" workbookViewId="0">
      <selection activeCell="Q7" sqref="Q7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2"/>
      <c r="C4" s="64">
        <v>0.11379514623253817</v>
      </c>
      <c r="D4" s="64">
        <v>2</v>
      </c>
      <c r="E4" s="64">
        <v>8</v>
      </c>
      <c r="F4" s="8">
        <f>1/$M$93</f>
        <v>8.3333333333333329E-2</v>
      </c>
      <c r="G4" s="9">
        <f t="shared" ref="G4:G10" si="0">E4/F4</f>
        <v>96</v>
      </c>
      <c r="H4" s="64">
        <f t="shared" ref="H4:H10" si="1">(G4-$D$13)^2</f>
        <v>47.020408163265358</v>
      </c>
      <c r="I4" s="2"/>
      <c r="M4" s="87">
        <v>1</v>
      </c>
      <c r="N4" s="44">
        <v>495748</v>
      </c>
      <c r="O4" s="87">
        <f t="shared" ref="O4:O35" si="2">M4/$M$93</f>
        <v>8.3333333333333329E-2</v>
      </c>
    </row>
    <row r="5" spans="2:15" x14ac:dyDescent="0.3">
      <c r="B5" s="62"/>
      <c r="C5" s="64">
        <v>0.47120676353552104</v>
      </c>
      <c r="D5" s="64">
        <v>6</v>
      </c>
      <c r="E5" s="64">
        <v>8</v>
      </c>
      <c r="F5" s="8">
        <f t="shared" ref="F5:F10" si="3">1/$M$93</f>
        <v>8.3333333333333329E-2</v>
      </c>
      <c r="G5" s="9">
        <f t="shared" si="0"/>
        <v>96</v>
      </c>
      <c r="H5" s="64">
        <f t="shared" si="1"/>
        <v>47.020408163265358</v>
      </c>
      <c r="I5" s="2"/>
      <c r="M5" s="88"/>
      <c r="N5" s="44">
        <v>498746</v>
      </c>
      <c r="O5" s="88">
        <f t="shared" si="2"/>
        <v>0</v>
      </c>
    </row>
    <row r="6" spans="2:15" x14ac:dyDescent="0.3">
      <c r="B6" s="62"/>
      <c r="C6" s="64">
        <v>0.76840207681227635</v>
      </c>
      <c r="D6" s="64">
        <v>10</v>
      </c>
      <c r="E6" s="64">
        <v>11</v>
      </c>
      <c r="F6" s="8">
        <f t="shared" si="3"/>
        <v>8.3333333333333329E-2</v>
      </c>
      <c r="G6" s="9">
        <f t="shared" si="0"/>
        <v>132</v>
      </c>
      <c r="H6" s="64">
        <f t="shared" si="1"/>
        <v>1836.7346938775513</v>
      </c>
      <c r="I6" s="3"/>
      <c r="M6" s="88"/>
      <c r="N6" s="44">
        <v>498909</v>
      </c>
      <c r="O6" s="88">
        <f t="shared" si="2"/>
        <v>0</v>
      </c>
    </row>
    <row r="7" spans="2:15" x14ac:dyDescent="0.3">
      <c r="B7" s="62"/>
      <c r="C7" s="64">
        <v>0.69288869012043452</v>
      </c>
      <c r="D7" s="64">
        <v>9</v>
      </c>
      <c r="E7" s="64">
        <v>7</v>
      </c>
      <c r="F7" s="8">
        <f t="shared" si="3"/>
        <v>8.3333333333333329E-2</v>
      </c>
      <c r="G7" s="9">
        <f t="shared" si="0"/>
        <v>84</v>
      </c>
      <c r="H7" s="64">
        <f t="shared" si="1"/>
        <v>26.448979591836693</v>
      </c>
      <c r="I7" s="3"/>
      <c r="M7" s="88"/>
      <c r="N7" s="44">
        <v>499377</v>
      </c>
      <c r="O7" s="88">
        <f t="shared" si="2"/>
        <v>0</v>
      </c>
    </row>
    <row r="8" spans="2:15" x14ac:dyDescent="0.3">
      <c r="B8" s="62"/>
      <c r="C8" s="64">
        <v>0.13277321398713215</v>
      </c>
      <c r="D8" s="64">
        <v>2</v>
      </c>
      <c r="E8" s="64">
        <v>8</v>
      </c>
      <c r="F8" s="8">
        <f t="shared" si="3"/>
        <v>8.3333333333333329E-2</v>
      </c>
      <c r="G8" s="9">
        <f t="shared" si="0"/>
        <v>96</v>
      </c>
      <c r="H8" s="64">
        <f t="shared" si="1"/>
        <v>47.020408163265358</v>
      </c>
      <c r="I8" s="3"/>
      <c r="M8" s="88"/>
      <c r="N8" s="44">
        <v>499384</v>
      </c>
      <c r="O8" s="88">
        <f t="shared" si="2"/>
        <v>0</v>
      </c>
    </row>
    <row r="9" spans="2:15" x14ac:dyDescent="0.3">
      <c r="B9" s="62"/>
      <c r="C9" s="64">
        <v>0.58799886853758576</v>
      </c>
      <c r="D9" s="64">
        <v>8</v>
      </c>
      <c r="E9" s="64">
        <v>5</v>
      </c>
      <c r="F9" s="8">
        <f t="shared" si="3"/>
        <v>8.3333333333333329E-2</v>
      </c>
      <c r="G9" s="9">
        <f t="shared" si="0"/>
        <v>60</v>
      </c>
      <c r="H9" s="64">
        <f t="shared" si="1"/>
        <v>849.30612244897941</v>
      </c>
      <c r="I9" s="2"/>
      <c r="L9" s="2"/>
      <c r="M9" s="88"/>
      <c r="N9" s="44">
        <v>502231</v>
      </c>
      <c r="O9" s="88">
        <f t="shared" si="2"/>
        <v>0</v>
      </c>
    </row>
    <row r="10" spans="2:15" x14ac:dyDescent="0.3">
      <c r="B10" s="62"/>
      <c r="C10" s="64">
        <v>0.63340578577152795</v>
      </c>
      <c r="D10" s="64">
        <v>8</v>
      </c>
      <c r="E10" s="64">
        <v>5</v>
      </c>
      <c r="F10" s="8">
        <f t="shared" si="3"/>
        <v>8.3333333333333329E-2</v>
      </c>
      <c r="G10" s="9">
        <f t="shared" si="0"/>
        <v>60</v>
      </c>
      <c r="H10" s="64">
        <f t="shared" si="1"/>
        <v>849.30612244897941</v>
      </c>
      <c r="I10" s="2"/>
      <c r="M10" s="88"/>
      <c r="N10" s="44">
        <v>502317</v>
      </c>
      <c r="O10" s="88">
        <f t="shared" si="2"/>
        <v>0</v>
      </c>
    </row>
    <row r="11" spans="2:15" x14ac:dyDescent="0.3">
      <c r="B11" s="62"/>
      <c r="C11" s="62"/>
      <c r="D11" s="17"/>
      <c r="E11" s="17">
        <f>SUM(E4:E10)</f>
        <v>52</v>
      </c>
      <c r="F11" s="18"/>
      <c r="G11" s="19"/>
      <c r="H11" s="17"/>
      <c r="I11" s="2"/>
      <c r="M11" s="88"/>
      <c r="N11" s="44">
        <v>502359</v>
      </c>
      <c r="O11" s="88">
        <f t="shared" si="2"/>
        <v>0</v>
      </c>
    </row>
    <row r="12" spans="2:15" x14ac:dyDescent="0.3">
      <c r="B12" s="62"/>
      <c r="C12" s="62"/>
      <c r="D12" s="17"/>
      <c r="E12" s="17"/>
      <c r="F12" s="18"/>
      <c r="G12" s="19"/>
      <c r="H12" s="17"/>
      <c r="I12" s="2"/>
      <c r="M12" s="89"/>
      <c r="N12" s="44">
        <v>505289</v>
      </c>
      <c r="O12" s="89">
        <f t="shared" si="2"/>
        <v>0</v>
      </c>
    </row>
    <row r="13" spans="2:15" ht="43.2" x14ac:dyDescent="0.3">
      <c r="B13" s="62"/>
      <c r="C13" s="16" t="s">
        <v>51</v>
      </c>
      <c r="D13" s="11">
        <f>AVERAGE(G4:G10)</f>
        <v>89.142857142857139</v>
      </c>
      <c r="E13" s="20"/>
      <c r="G13" s="19"/>
      <c r="H13" s="17"/>
      <c r="I13" s="2"/>
      <c r="M13" s="87">
        <v>2</v>
      </c>
      <c r="N13" s="44">
        <v>495874</v>
      </c>
      <c r="O13" s="87">
        <f t="shared" si="2"/>
        <v>0.16666666666666666</v>
      </c>
    </row>
    <row r="14" spans="2:15" ht="43.2" x14ac:dyDescent="0.3">
      <c r="B14" s="62"/>
      <c r="C14" s="16" t="s">
        <v>7</v>
      </c>
      <c r="D14" s="12">
        <f>COUNT(G4:G10)</f>
        <v>7</v>
      </c>
      <c r="E14" s="20"/>
      <c r="G14" s="19"/>
      <c r="H14" s="17"/>
      <c r="I14" s="2"/>
      <c r="M14" s="88"/>
      <c r="N14" s="50">
        <v>499374</v>
      </c>
      <c r="O14" s="88">
        <f t="shared" si="2"/>
        <v>0</v>
      </c>
    </row>
    <row r="15" spans="2:15" x14ac:dyDescent="0.3">
      <c r="B15" s="62"/>
      <c r="C15" s="16" t="s">
        <v>2</v>
      </c>
      <c r="D15" s="12">
        <f>SQRT((SUM(H4:H10))/(COUNT(D4:D10)*(COUNT(D4:D10)-1)))</f>
        <v>9.3895295572314179</v>
      </c>
      <c r="I15" s="2"/>
      <c r="M15" s="88"/>
      <c r="N15" s="44">
        <v>499392</v>
      </c>
      <c r="O15" s="88">
        <f t="shared" si="2"/>
        <v>0</v>
      </c>
    </row>
    <row r="16" spans="2:15" x14ac:dyDescent="0.3">
      <c r="B16" s="62"/>
      <c r="C16" s="16" t="s">
        <v>1</v>
      </c>
      <c r="D16" s="12">
        <f>MEDIAN(G4:G10)</f>
        <v>96</v>
      </c>
      <c r="I16" s="2"/>
      <c r="M16" s="88"/>
      <c r="N16" s="44">
        <v>500199</v>
      </c>
      <c r="O16" s="88">
        <f t="shared" si="2"/>
        <v>0</v>
      </c>
    </row>
    <row r="17" spans="2:15" x14ac:dyDescent="0.3">
      <c r="B17" s="62"/>
      <c r="C17" s="16" t="s">
        <v>3</v>
      </c>
      <c r="D17" s="12">
        <f>_xlfn.MODE.SNGL(G4:G10)</f>
        <v>96</v>
      </c>
      <c r="I17" s="2"/>
      <c r="M17" s="88"/>
      <c r="N17" s="44">
        <v>500295</v>
      </c>
      <c r="O17" s="88">
        <f t="shared" si="2"/>
        <v>0</v>
      </c>
    </row>
    <row r="18" spans="2:15" x14ac:dyDescent="0.3">
      <c r="B18" s="62"/>
      <c r="C18" s="62"/>
      <c r="I18" s="2"/>
      <c r="M18" s="88"/>
      <c r="N18" s="44">
        <v>500468</v>
      </c>
      <c r="O18" s="88">
        <f t="shared" si="2"/>
        <v>0</v>
      </c>
    </row>
    <row r="19" spans="2:15" x14ac:dyDescent="0.3">
      <c r="B19" s="62"/>
      <c r="C19" s="62"/>
      <c r="M19" s="88"/>
      <c r="N19" s="50">
        <v>503688</v>
      </c>
      <c r="O19" s="88">
        <f t="shared" si="2"/>
        <v>0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9"/>
      <c r="N20" s="44">
        <v>505412</v>
      </c>
      <c r="O20" s="89">
        <f t="shared" si="2"/>
        <v>0</v>
      </c>
    </row>
    <row r="21" spans="2:15" x14ac:dyDescent="0.3">
      <c r="G21" s="12">
        <f>MIN(G4:G10)</f>
        <v>60</v>
      </c>
      <c r="H21" s="6">
        <f t="array" ref="H21:H31">FREQUENCY(G4:G10,G21:G31)</f>
        <v>2</v>
      </c>
      <c r="I21" s="13">
        <f t="shared" ref="I21:I31" si="4">H21/COUNT($G$4:$G$10)</f>
        <v>0.2857142857142857</v>
      </c>
      <c r="J21" s="13">
        <f>I21</f>
        <v>0.2857142857142857</v>
      </c>
      <c r="M21" s="87">
        <v>3</v>
      </c>
      <c r="N21" s="44">
        <v>498593</v>
      </c>
      <c r="O21" s="87">
        <f t="shared" si="2"/>
        <v>0.25</v>
      </c>
    </row>
    <row r="22" spans="2:15" x14ac:dyDescent="0.3">
      <c r="G22" s="12">
        <f t="shared" ref="G22:G30" si="5">G21+($G$31-$G$21)/10</f>
        <v>67.2</v>
      </c>
      <c r="H22" s="6">
        <v>0</v>
      </c>
      <c r="I22" s="13">
        <f t="shared" si="4"/>
        <v>0</v>
      </c>
      <c r="J22" s="13">
        <f>J21+I22</f>
        <v>0.2857142857142857</v>
      </c>
      <c r="M22" s="88"/>
      <c r="N22" s="44">
        <v>500312</v>
      </c>
      <c r="O22" s="88">
        <f t="shared" si="2"/>
        <v>0</v>
      </c>
    </row>
    <row r="23" spans="2:15" x14ac:dyDescent="0.3">
      <c r="G23" s="12">
        <f t="shared" si="5"/>
        <v>74.400000000000006</v>
      </c>
      <c r="H23" s="6">
        <v>0</v>
      </c>
      <c r="I23" s="13">
        <f t="shared" si="4"/>
        <v>0</v>
      </c>
      <c r="J23" s="13">
        <f t="shared" ref="J23:J31" si="6">J22+I23</f>
        <v>0.2857142857142857</v>
      </c>
      <c r="M23" s="88"/>
      <c r="N23" s="44">
        <v>502361</v>
      </c>
      <c r="O23" s="88">
        <f t="shared" si="2"/>
        <v>0</v>
      </c>
    </row>
    <row r="24" spans="2:15" x14ac:dyDescent="0.3">
      <c r="G24" s="12">
        <f t="shared" si="5"/>
        <v>81.600000000000009</v>
      </c>
      <c r="H24" s="6">
        <v>0</v>
      </c>
      <c r="I24" s="13">
        <f t="shared" si="4"/>
        <v>0</v>
      </c>
      <c r="J24" s="13">
        <f t="shared" si="6"/>
        <v>0.2857142857142857</v>
      </c>
      <c r="M24" s="88"/>
      <c r="N24" s="44">
        <v>502393</v>
      </c>
      <c r="O24" s="88">
        <f t="shared" si="2"/>
        <v>0</v>
      </c>
    </row>
    <row r="25" spans="2:15" x14ac:dyDescent="0.3">
      <c r="G25" s="12">
        <f t="shared" si="5"/>
        <v>88.800000000000011</v>
      </c>
      <c r="H25" s="6">
        <v>1</v>
      </c>
      <c r="I25" s="13">
        <f t="shared" si="4"/>
        <v>0.14285714285714285</v>
      </c>
      <c r="J25" s="13">
        <f t="shared" si="6"/>
        <v>0.42857142857142855</v>
      </c>
      <c r="M25" s="88"/>
      <c r="N25" s="44">
        <v>504554</v>
      </c>
      <c r="O25" s="88">
        <f t="shared" si="2"/>
        <v>0</v>
      </c>
    </row>
    <row r="26" spans="2:15" x14ac:dyDescent="0.3">
      <c r="G26" s="12">
        <f t="shared" si="5"/>
        <v>96.000000000000014</v>
      </c>
      <c r="H26" s="6">
        <v>3</v>
      </c>
      <c r="I26" s="13">
        <f t="shared" si="4"/>
        <v>0.42857142857142855</v>
      </c>
      <c r="J26" s="13">
        <f t="shared" si="6"/>
        <v>0.8571428571428571</v>
      </c>
      <c r="M26" s="89"/>
      <c r="N26" s="44">
        <v>505792</v>
      </c>
      <c r="O26" s="89">
        <f t="shared" si="2"/>
        <v>0</v>
      </c>
    </row>
    <row r="27" spans="2:15" x14ac:dyDescent="0.3">
      <c r="G27" s="12">
        <f t="shared" si="5"/>
        <v>103.20000000000002</v>
      </c>
      <c r="H27" s="6">
        <v>0</v>
      </c>
      <c r="I27" s="13">
        <f t="shared" si="4"/>
        <v>0</v>
      </c>
      <c r="J27" s="13">
        <f t="shared" si="6"/>
        <v>0.8571428571428571</v>
      </c>
      <c r="M27" s="87">
        <v>4</v>
      </c>
      <c r="N27" s="44">
        <v>498733</v>
      </c>
      <c r="O27" s="87">
        <f t="shared" si="2"/>
        <v>0.33333333333333331</v>
      </c>
    </row>
    <row r="28" spans="2:15" x14ac:dyDescent="0.3">
      <c r="G28" s="12">
        <f t="shared" si="5"/>
        <v>110.40000000000002</v>
      </c>
      <c r="H28" s="6">
        <v>0</v>
      </c>
      <c r="I28" s="13">
        <f t="shared" si="4"/>
        <v>0</v>
      </c>
      <c r="J28" s="13">
        <f t="shared" si="6"/>
        <v>0.8571428571428571</v>
      </c>
      <c r="M28" s="88"/>
      <c r="N28" s="44">
        <v>500824</v>
      </c>
      <c r="O28" s="88">
        <f t="shared" si="2"/>
        <v>0</v>
      </c>
    </row>
    <row r="29" spans="2:15" x14ac:dyDescent="0.3">
      <c r="G29" s="12">
        <f t="shared" si="5"/>
        <v>117.60000000000002</v>
      </c>
      <c r="H29" s="6">
        <v>0</v>
      </c>
      <c r="I29" s="13">
        <f t="shared" si="4"/>
        <v>0</v>
      </c>
      <c r="J29" s="13">
        <f t="shared" si="6"/>
        <v>0.8571428571428571</v>
      </c>
      <c r="M29" s="88"/>
      <c r="N29" s="44">
        <v>502185</v>
      </c>
      <c r="O29" s="88">
        <f t="shared" si="2"/>
        <v>0</v>
      </c>
    </row>
    <row r="30" spans="2:15" x14ac:dyDescent="0.3">
      <c r="G30" s="12">
        <f t="shared" si="5"/>
        <v>124.80000000000003</v>
      </c>
      <c r="H30" s="6">
        <v>0</v>
      </c>
      <c r="I30" s="13">
        <f t="shared" si="4"/>
        <v>0</v>
      </c>
      <c r="J30" s="13">
        <f t="shared" si="6"/>
        <v>0.8571428571428571</v>
      </c>
      <c r="M30" s="89"/>
      <c r="N30" s="44">
        <v>504130</v>
      </c>
      <c r="O30" s="89">
        <f t="shared" si="2"/>
        <v>0</v>
      </c>
    </row>
    <row r="31" spans="2:15" x14ac:dyDescent="0.3">
      <c r="G31" s="11">
        <f>MAX(G4:G10)</f>
        <v>132</v>
      </c>
      <c r="H31" s="6">
        <v>1</v>
      </c>
      <c r="I31" s="13">
        <f t="shared" si="4"/>
        <v>0.14285714285714285</v>
      </c>
      <c r="J31" s="13">
        <f t="shared" si="6"/>
        <v>1</v>
      </c>
      <c r="M31" s="87">
        <v>5</v>
      </c>
      <c r="N31" s="44">
        <v>499375</v>
      </c>
      <c r="O31" s="87">
        <f t="shared" si="2"/>
        <v>0.41666666666666669</v>
      </c>
    </row>
    <row r="32" spans="2:15" x14ac:dyDescent="0.3">
      <c r="M32" s="88"/>
      <c r="N32" s="44">
        <v>500826</v>
      </c>
      <c r="O32" s="88">
        <f t="shared" si="2"/>
        <v>0</v>
      </c>
    </row>
    <row r="33" spans="13:15" x14ac:dyDescent="0.3">
      <c r="M33" s="88"/>
      <c r="N33" s="44">
        <v>502318</v>
      </c>
      <c r="O33" s="88">
        <f t="shared" si="2"/>
        <v>0</v>
      </c>
    </row>
    <row r="34" spans="13:15" x14ac:dyDescent="0.3">
      <c r="M34" s="88"/>
      <c r="N34" s="44">
        <v>503848</v>
      </c>
      <c r="O34" s="88">
        <f t="shared" si="2"/>
        <v>0</v>
      </c>
    </row>
    <row r="35" spans="13:15" x14ac:dyDescent="0.3">
      <c r="M35" s="89"/>
      <c r="N35" s="44">
        <v>504911</v>
      </c>
      <c r="O35" s="89">
        <f t="shared" si="2"/>
        <v>0</v>
      </c>
    </row>
    <row r="36" spans="13:15" x14ac:dyDescent="0.3">
      <c r="M36" s="87">
        <v>6</v>
      </c>
      <c r="N36" s="44">
        <v>498675</v>
      </c>
      <c r="O36" s="87">
        <f t="shared" ref="O36:O67" si="7">M36/$M$93</f>
        <v>0.5</v>
      </c>
    </row>
    <row r="37" spans="13:15" x14ac:dyDescent="0.3">
      <c r="M37" s="88"/>
      <c r="N37" s="50">
        <v>499382</v>
      </c>
      <c r="O37" s="88">
        <f t="shared" si="7"/>
        <v>0</v>
      </c>
    </row>
    <row r="38" spans="13:15" x14ac:dyDescent="0.3">
      <c r="M38" s="88"/>
      <c r="N38" s="44">
        <v>499386</v>
      </c>
      <c r="O38" s="88">
        <f t="shared" si="7"/>
        <v>0</v>
      </c>
    </row>
    <row r="39" spans="13:15" x14ac:dyDescent="0.3">
      <c r="M39" s="88"/>
      <c r="N39" s="44">
        <v>501543</v>
      </c>
      <c r="O39" s="88">
        <f t="shared" si="7"/>
        <v>0</v>
      </c>
    </row>
    <row r="40" spans="13:15" x14ac:dyDescent="0.3">
      <c r="M40" s="88"/>
      <c r="N40" s="44">
        <v>501660</v>
      </c>
      <c r="O40" s="88">
        <f t="shared" si="7"/>
        <v>0</v>
      </c>
    </row>
    <row r="41" spans="13:15" x14ac:dyDescent="0.3">
      <c r="M41" s="88"/>
      <c r="N41" s="44">
        <v>502397</v>
      </c>
      <c r="O41" s="88">
        <f t="shared" si="7"/>
        <v>0</v>
      </c>
    </row>
    <row r="42" spans="13:15" x14ac:dyDescent="0.3">
      <c r="M42" s="88"/>
      <c r="N42" s="44">
        <v>503716</v>
      </c>
      <c r="O42" s="88">
        <f t="shared" si="7"/>
        <v>0</v>
      </c>
    </row>
    <row r="43" spans="13:15" x14ac:dyDescent="0.3">
      <c r="M43" s="89"/>
      <c r="N43" s="44">
        <v>505791</v>
      </c>
      <c r="O43" s="89">
        <f t="shared" si="7"/>
        <v>0</v>
      </c>
    </row>
    <row r="44" spans="13:15" x14ac:dyDescent="0.3">
      <c r="M44" s="87">
        <v>7</v>
      </c>
      <c r="N44" s="44">
        <v>498698</v>
      </c>
      <c r="O44" s="87">
        <f t="shared" si="7"/>
        <v>0.58333333333333337</v>
      </c>
    </row>
    <row r="45" spans="13:15" x14ac:dyDescent="0.3">
      <c r="M45" s="88"/>
      <c r="N45" s="44">
        <v>499372</v>
      </c>
      <c r="O45" s="88">
        <f t="shared" si="7"/>
        <v>0</v>
      </c>
    </row>
    <row r="46" spans="13:15" x14ac:dyDescent="0.3">
      <c r="M46" s="88"/>
      <c r="N46" s="44">
        <v>499398</v>
      </c>
      <c r="O46" s="88">
        <f t="shared" si="7"/>
        <v>0</v>
      </c>
    </row>
    <row r="47" spans="13:15" x14ac:dyDescent="0.3">
      <c r="M47" s="88"/>
      <c r="N47" s="44">
        <v>499409</v>
      </c>
      <c r="O47" s="88">
        <f t="shared" si="7"/>
        <v>0</v>
      </c>
    </row>
    <row r="48" spans="13:15" x14ac:dyDescent="0.3">
      <c r="M48" s="88"/>
      <c r="N48" s="44">
        <v>499702</v>
      </c>
      <c r="O48" s="88">
        <f t="shared" si="7"/>
        <v>0</v>
      </c>
    </row>
    <row r="49" spans="13:15" x14ac:dyDescent="0.3">
      <c r="M49" s="88"/>
      <c r="N49" s="44">
        <v>501108</v>
      </c>
      <c r="O49" s="88">
        <f t="shared" si="7"/>
        <v>0</v>
      </c>
    </row>
    <row r="50" spans="13:15" x14ac:dyDescent="0.3">
      <c r="M50" s="88"/>
      <c r="N50" s="44">
        <v>501467</v>
      </c>
      <c r="O50" s="88">
        <f t="shared" si="7"/>
        <v>0</v>
      </c>
    </row>
    <row r="51" spans="13:15" x14ac:dyDescent="0.3">
      <c r="M51" s="88"/>
      <c r="N51" s="44">
        <v>502321</v>
      </c>
      <c r="O51" s="88">
        <f t="shared" si="7"/>
        <v>0</v>
      </c>
    </row>
    <row r="52" spans="13:15" x14ac:dyDescent="0.3">
      <c r="M52" s="88"/>
      <c r="N52" s="44">
        <v>502493</v>
      </c>
      <c r="O52" s="88">
        <f t="shared" si="7"/>
        <v>0</v>
      </c>
    </row>
    <row r="53" spans="13:15" x14ac:dyDescent="0.3">
      <c r="M53" s="89"/>
      <c r="N53" s="44">
        <v>504017</v>
      </c>
      <c r="O53" s="89">
        <f t="shared" si="7"/>
        <v>0</v>
      </c>
    </row>
    <row r="54" spans="13:15" x14ac:dyDescent="0.3">
      <c r="M54" s="87">
        <v>8</v>
      </c>
      <c r="N54" s="44">
        <v>498744</v>
      </c>
      <c r="O54" s="87">
        <f t="shared" si="7"/>
        <v>0.66666666666666663</v>
      </c>
    </row>
    <row r="55" spans="13:15" x14ac:dyDescent="0.3">
      <c r="M55" s="88"/>
      <c r="N55" s="44">
        <v>498779</v>
      </c>
      <c r="O55" s="88">
        <f t="shared" si="7"/>
        <v>0</v>
      </c>
    </row>
    <row r="56" spans="13:15" x14ac:dyDescent="0.3">
      <c r="M56" s="88"/>
      <c r="N56" s="50">
        <v>499393</v>
      </c>
      <c r="O56" s="88">
        <f t="shared" si="7"/>
        <v>0</v>
      </c>
    </row>
    <row r="57" spans="13:15" x14ac:dyDescent="0.3">
      <c r="M57" s="88"/>
      <c r="N57" s="50">
        <v>499401</v>
      </c>
      <c r="O57" s="88">
        <f t="shared" si="7"/>
        <v>0</v>
      </c>
    </row>
    <row r="58" spans="13:15" x14ac:dyDescent="0.3">
      <c r="M58" s="89"/>
      <c r="N58" s="44">
        <v>505384</v>
      </c>
      <c r="O58" s="89">
        <f t="shared" si="7"/>
        <v>0</v>
      </c>
    </row>
    <row r="59" spans="13:15" x14ac:dyDescent="0.3">
      <c r="M59" s="87">
        <v>9</v>
      </c>
      <c r="N59" s="50">
        <v>498825</v>
      </c>
      <c r="O59" s="87">
        <f t="shared" si="7"/>
        <v>0.75</v>
      </c>
    </row>
    <row r="60" spans="13:15" x14ac:dyDescent="0.3">
      <c r="M60" s="88"/>
      <c r="N60" s="44">
        <v>499390</v>
      </c>
      <c r="O60" s="88">
        <f t="shared" si="7"/>
        <v>0</v>
      </c>
    </row>
    <row r="61" spans="13:15" x14ac:dyDescent="0.3">
      <c r="M61" s="88"/>
      <c r="N61" s="44">
        <v>499407</v>
      </c>
      <c r="O61" s="88">
        <f t="shared" si="7"/>
        <v>0</v>
      </c>
    </row>
    <row r="62" spans="13:15" x14ac:dyDescent="0.3">
      <c r="M62" s="88"/>
      <c r="N62" s="44">
        <v>499668</v>
      </c>
      <c r="O62" s="88">
        <f t="shared" si="7"/>
        <v>0</v>
      </c>
    </row>
    <row r="63" spans="13:15" x14ac:dyDescent="0.3">
      <c r="M63" s="88"/>
      <c r="N63" s="44">
        <v>500034</v>
      </c>
      <c r="O63" s="88">
        <f t="shared" si="7"/>
        <v>0</v>
      </c>
    </row>
    <row r="64" spans="13:15" x14ac:dyDescent="0.3">
      <c r="M64" s="88"/>
      <c r="N64" s="44">
        <v>502274</v>
      </c>
      <c r="O64" s="88">
        <f t="shared" si="7"/>
        <v>0</v>
      </c>
    </row>
    <row r="65" spans="13:15" x14ac:dyDescent="0.3">
      <c r="M65" s="89"/>
      <c r="N65" s="44">
        <v>502334</v>
      </c>
      <c r="O65" s="89">
        <f t="shared" si="7"/>
        <v>0</v>
      </c>
    </row>
    <row r="66" spans="13:15" x14ac:dyDescent="0.3">
      <c r="M66" s="87">
        <v>10</v>
      </c>
      <c r="N66" s="50">
        <v>495896</v>
      </c>
      <c r="O66" s="87">
        <f t="shared" si="7"/>
        <v>0.83333333333333337</v>
      </c>
    </row>
    <row r="67" spans="13:15" x14ac:dyDescent="0.3">
      <c r="M67" s="88"/>
      <c r="N67" s="44">
        <v>497061</v>
      </c>
      <c r="O67" s="88">
        <f t="shared" si="7"/>
        <v>0</v>
      </c>
    </row>
    <row r="68" spans="13:15" x14ac:dyDescent="0.3">
      <c r="M68" s="88"/>
      <c r="N68" s="44">
        <v>498580</v>
      </c>
      <c r="O68" s="88">
        <f t="shared" ref="O68:O92" si="8">M68/$M$93</f>
        <v>0</v>
      </c>
    </row>
    <row r="69" spans="13:15" x14ac:dyDescent="0.3">
      <c r="M69" s="88"/>
      <c r="N69" s="44">
        <v>499403</v>
      </c>
      <c r="O69" s="88">
        <f t="shared" si="8"/>
        <v>0</v>
      </c>
    </row>
    <row r="70" spans="13:15" x14ac:dyDescent="0.3">
      <c r="M70" s="88"/>
      <c r="N70" s="44">
        <v>499433</v>
      </c>
      <c r="O70" s="88">
        <f t="shared" si="8"/>
        <v>0</v>
      </c>
    </row>
    <row r="71" spans="13:15" x14ac:dyDescent="0.3">
      <c r="M71" s="88"/>
      <c r="N71" s="44">
        <v>500145</v>
      </c>
      <c r="O71" s="88">
        <f t="shared" si="8"/>
        <v>0</v>
      </c>
    </row>
    <row r="72" spans="13:15" x14ac:dyDescent="0.3">
      <c r="M72" s="88"/>
      <c r="N72" s="44">
        <v>502164</v>
      </c>
      <c r="O72" s="88">
        <f t="shared" si="8"/>
        <v>0</v>
      </c>
    </row>
    <row r="73" spans="13:15" x14ac:dyDescent="0.3">
      <c r="M73" s="88"/>
      <c r="N73" s="44">
        <v>502305</v>
      </c>
      <c r="O73" s="88">
        <f t="shared" si="8"/>
        <v>0</v>
      </c>
    </row>
    <row r="74" spans="13:15" x14ac:dyDescent="0.3">
      <c r="M74" s="88"/>
      <c r="N74" s="44">
        <v>503953</v>
      </c>
      <c r="O74" s="88">
        <f t="shared" si="8"/>
        <v>0</v>
      </c>
    </row>
    <row r="75" spans="13:15" x14ac:dyDescent="0.3">
      <c r="M75" s="88"/>
      <c r="N75" s="44">
        <v>505395</v>
      </c>
      <c r="O75" s="88">
        <f t="shared" si="8"/>
        <v>0</v>
      </c>
    </row>
    <row r="76" spans="13:15" x14ac:dyDescent="0.3">
      <c r="M76" s="89"/>
      <c r="N76" s="44">
        <v>505406</v>
      </c>
      <c r="O76" s="89">
        <f t="shared" si="8"/>
        <v>0</v>
      </c>
    </row>
    <row r="77" spans="13:15" x14ac:dyDescent="0.3">
      <c r="M77" s="87">
        <v>11</v>
      </c>
      <c r="N77" s="44">
        <v>495838</v>
      </c>
      <c r="O77" s="87">
        <f t="shared" si="8"/>
        <v>0.91666666666666663</v>
      </c>
    </row>
    <row r="78" spans="13:15" x14ac:dyDescent="0.3">
      <c r="M78" s="88"/>
      <c r="N78" s="44">
        <v>498739</v>
      </c>
      <c r="O78" s="88">
        <f t="shared" si="8"/>
        <v>0</v>
      </c>
    </row>
    <row r="79" spans="13:15" x14ac:dyDescent="0.3">
      <c r="M79" s="88"/>
      <c r="N79" s="44">
        <v>498780</v>
      </c>
      <c r="O79" s="88">
        <f t="shared" si="8"/>
        <v>0</v>
      </c>
    </row>
    <row r="80" spans="13:15" x14ac:dyDescent="0.3">
      <c r="M80" s="88"/>
      <c r="N80" s="44">
        <v>498917</v>
      </c>
      <c r="O80" s="88">
        <f t="shared" si="8"/>
        <v>0</v>
      </c>
    </row>
    <row r="81" spans="13:15" x14ac:dyDescent="0.3">
      <c r="M81" s="88"/>
      <c r="N81" s="44">
        <v>500033</v>
      </c>
      <c r="O81" s="88">
        <f t="shared" si="8"/>
        <v>0</v>
      </c>
    </row>
    <row r="82" spans="13:15" x14ac:dyDescent="0.3">
      <c r="M82" s="88"/>
      <c r="N82" s="44">
        <v>502161</v>
      </c>
      <c r="O82" s="88">
        <f t="shared" si="8"/>
        <v>0</v>
      </c>
    </row>
    <row r="83" spans="13:15" x14ac:dyDescent="0.3">
      <c r="M83" s="88"/>
      <c r="N83" s="44">
        <v>502319</v>
      </c>
      <c r="O83" s="88">
        <f t="shared" si="8"/>
        <v>0</v>
      </c>
    </row>
    <row r="84" spans="13:15" x14ac:dyDescent="0.3">
      <c r="M84" s="88"/>
      <c r="N84" s="44">
        <v>503246</v>
      </c>
      <c r="O84" s="88">
        <f t="shared" si="8"/>
        <v>0</v>
      </c>
    </row>
    <row r="85" spans="13:15" x14ac:dyDescent="0.3">
      <c r="M85" s="88"/>
      <c r="N85" s="44">
        <v>505376</v>
      </c>
      <c r="O85" s="88">
        <f t="shared" si="8"/>
        <v>0</v>
      </c>
    </row>
    <row r="86" spans="13:15" x14ac:dyDescent="0.3">
      <c r="M86" s="89"/>
      <c r="N86" s="44">
        <v>505405</v>
      </c>
      <c r="O86" s="89">
        <f t="shared" si="8"/>
        <v>0</v>
      </c>
    </row>
    <row r="87" spans="13:15" x14ac:dyDescent="0.3">
      <c r="M87" s="87">
        <v>12</v>
      </c>
      <c r="N87" s="44">
        <v>498694</v>
      </c>
      <c r="O87" s="87">
        <f t="shared" si="8"/>
        <v>1</v>
      </c>
    </row>
    <row r="88" spans="13:15" x14ac:dyDescent="0.3">
      <c r="M88" s="88"/>
      <c r="N88" s="44">
        <v>499388</v>
      </c>
      <c r="O88" s="88">
        <f t="shared" si="8"/>
        <v>0</v>
      </c>
    </row>
    <row r="89" spans="13:15" x14ac:dyDescent="0.3">
      <c r="M89" s="88"/>
      <c r="N89" s="44">
        <v>499396</v>
      </c>
      <c r="O89" s="88">
        <f t="shared" si="8"/>
        <v>0</v>
      </c>
    </row>
    <row r="90" spans="13:15" x14ac:dyDescent="0.3">
      <c r="M90" s="88"/>
      <c r="N90" s="44">
        <v>500383</v>
      </c>
      <c r="O90" s="88">
        <f t="shared" si="8"/>
        <v>0</v>
      </c>
    </row>
    <row r="91" spans="13:15" x14ac:dyDescent="0.3">
      <c r="M91" s="88"/>
      <c r="N91" s="44">
        <v>503669</v>
      </c>
      <c r="O91" s="88">
        <f t="shared" si="8"/>
        <v>0</v>
      </c>
    </row>
    <row r="92" spans="13:15" x14ac:dyDescent="0.3">
      <c r="M92" s="89"/>
      <c r="N92" s="44">
        <v>503678</v>
      </c>
      <c r="O92" s="89">
        <f t="shared" si="8"/>
        <v>0</v>
      </c>
    </row>
    <row r="93" spans="13:15" x14ac:dyDescent="0.3">
      <c r="M93" s="60">
        <f>MAX(M4:M92)</f>
        <v>12</v>
      </c>
      <c r="N93" s="61">
        <f>COUNT(N4:N92)</f>
        <v>89</v>
      </c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25">
    <mergeCell ref="O66:O76"/>
    <mergeCell ref="O77:O86"/>
    <mergeCell ref="O87:O92"/>
    <mergeCell ref="M87:M92"/>
    <mergeCell ref="O4:O12"/>
    <mergeCell ref="O13:O20"/>
    <mergeCell ref="O21:O26"/>
    <mergeCell ref="O27:O30"/>
    <mergeCell ref="O31:O35"/>
    <mergeCell ref="O36:O43"/>
    <mergeCell ref="O44:O53"/>
    <mergeCell ref="O54:O58"/>
    <mergeCell ref="O59:O65"/>
    <mergeCell ref="M36:M43"/>
    <mergeCell ref="M44:M53"/>
    <mergeCell ref="M54:M58"/>
    <mergeCell ref="M59:M65"/>
    <mergeCell ref="M66:M76"/>
    <mergeCell ref="M77:M86"/>
    <mergeCell ref="B2:B3"/>
    <mergeCell ref="M4:M12"/>
    <mergeCell ref="M13:M20"/>
    <mergeCell ref="M21:M26"/>
    <mergeCell ref="M27:M30"/>
    <mergeCell ref="M31:M3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topLeftCell="A47" workbookViewId="0">
      <selection activeCell="G4" sqref="G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11" max="11" width="11.77734375" bestFit="1" customWidth="1"/>
    <col min="15" max="15" width="10.33203125" customWidth="1"/>
  </cols>
  <sheetData>
    <row r="2" spans="2:15" ht="15" thickBot="1" x14ac:dyDescent="0.35">
      <c r="B2" s="80"/>
      <c r="C2" s="62"/>
      <c r="D2" s="4"/>
      <c r="E2" s="4"/>
      <c r="F2" s="1"/>
      <c r="G2" s="1"/>
      <c r="I2" s="2"/>
      <c r="J2" s="2"/>
      <c r="M2" s="2"/>
      <c r="N2" s="2"/>
      <c r="O2" s="2"/>
    </row>
    <row r="3" spans="2:15" ht="57.6" x14ac:dyDescent="0.3">
      <c r="B3" s="80"/>
      <c r="C3" s="5" t="s">
        <v>31</v>
      </c>
      <c r="D3" s="5" t="s">
        <v>0</v>
      </c>
      <c r="E3" s="5" t="s">
        <v>4</v>
      </c>
      <c r="F3" s="5" t="s">
        <v>8</v>
      </c>
      <c r="G3" s="5" t="s">
        <v>52</v>
      </c>
      <c r="H3" s="5"/>
      <c r="I3" s="2"/>
      <c r="M3" s="57" t="s">
        <v>0</v>
      </c>
      <c r="N3" s="58" t="s">
        <v>28</v>
      </c>
      <c r="O3" s="59" t="s">
        <v>29</v>
      </c>
    </row>
    <row r="4" spans="2:15" x14ac:dyDescent="0.3">
      <c r="B4" s="62"/>
      <c r="C4" s="64">
        <v>1.1069761362740183E-2</v>
      </c>
      <c r="D4" s="64">
        <v>1</v>
      </c>
      <c r="E4" s="64">
        <v>3</v>
      </c>
      <c r="F4" s="8">
        <f>1/$M$65</f>
        <v>8.3333333333333329E-2</v>
      </c>
      <c r="G4" s="9">
        <f t="shared" ref="G4:G10" si="0">E4/F4</f>
        <v>36</v>
      </c>
      <c r="H4" s="64">
        <f t="shared" ref="H4:H10" si="1">(G4-$D$13)^2</f>
        <v>188.08163265306126</v>
      </c>
      <c r="I4" s="2"/>
      <c r="M4" s="87">
        <v>1</v>
      </c>
      <c r="N4" s="44">
        <v>571028</v>
      </c>
      <c r="O4" s="87">
        <f t="shared" ref="O4:O35" si="2">M4/$M$65</f>
        <v>8.3333333333333329E-2</v>
      </c>
    </row>
    <row r="5" spans="2:15" x14ac:dyDescent="0.3">
      <c r="B5" s="62"/>
      <c r="C5" s="64">
        <v>0.31179840071562981</v>
      </c>
      <c r="D5" s="64">
        <v>4</v>
      </c>
      <c r="E5" s="64">
        <v>2</v>
      </c>
      <c r="F5" s="8">
        <f t="shared" ref="F5:F10" si="3">1/$M$65</f>
        <v>8.3333333333333329E-2</v>
      </c>
      <c r="G5" s="9">
        <f t="shared" si="0"/>
        <v>24</v>
      </c>
      <c r="H5" s="64">
        <f t="shared" si="1"/>
        <v>661.22448979591843</v>
      </c>
      <c r="I5" s="2"/>
      <c r="M5" s="88"/>
      <c r="N5" s="50">
        <v>572677</v>
      </c>
      <c r="O5" s="88">
        <f t="shared" si="2"/>
        <v>0</v>
      </c>
    </row>
    <row r="6" spans="2:15" x14ac:dyDescent="0.3">
      <c r="B6" s="62"/>
      <c r="C6" s="64">
        <v>0.12496719693502822</v>
      </c>
      <c r="D6" s="64">
        <v>2</v>
      </c>
      <c r="E6" s="64">
        <v>8</v>
      </c>
      <c r="F6" s="8">
        <f t="shared" si="3"/>
        <v>8.3333333333333329E-2</v>
      </c>
      <c r="G6" s="9">
        <f t="shared" si="0"/>
        <v>96</v>
      </c>
      <c r="H6" s="64">
        <f t="shared" si="1"/>
        <v>2142.3673469387754</v>
      </c>
      <c r="I6" s="3"/>
      <c r="M6" s="89"/>
      <c r="N6" s="44">
        <v>573038</v>
      </c>
      <c r="O6" s="89">
        <f t="shared" si="2"/>
        <v>0</v>
      </c>
    </row>
    <row r="7" spans="2:15" x14ac:dyDescent="0.3">
      <c r="B7" s="62"/>
      <c r="C7" s="64">
        <v>0.6447001018226568</v>
      </c>
      <c r="D7" s="64">
        <v>8</v>
      </c>
      <c r="E7" s="64">
        <v>4</v>
      </c>
      <c r="F7" s="8">
        <f t="shared" si="3"/>
        <v>8.3333333333333329E-2</v>
      </c>
      <c r="G7" s="9">
        <f t="shared" si="0"/>
        <v>48</v>
      </c>
      <c r="H7" s="64">
        <f t="shared" si="1"/>
        <v>2.9387755102040849</v>
      </c>
      <c r="I7" s="3"/>
      <c r="M7" s="87">
        <v>2</v>
      </c>
      <c r="N7" s="44">
        <v>571013</v>
      </c>
      <c r="O7" s="87">
        <f t="shared" si="2"/>
        <v>0.16666666666666666</v>
      </c>
    </row>
    <row r="8" spans="2:15" x14ac:dyDescent="0.3">
      <c r="B8" s="62"/>
      <c r="C8" s="64">
        <v>0.5384852316051687</v>
      </c>
      <c r="D8" s="64">
        <v>7</v>
      </c>
      <c r="E8" s="64">
        <v>3</v>
      </c>
      <c r="F8" s="8">
        <f t="shared" si="3"/>
        <v>8.3333333333333329E-2</v>
      </c>
      <c r="G8" s="9">
        <f t="shared" si="0"/>
        <v>36</v>
      </c>
      <c r="H8" s="64">
        <f t="shared" si="1"/>
        <v>188.08163265306126</v>
      </c>
      <c r="I8" s="3"/>
      <c r="M8" s="88"/>
      <c r="N8" s="50">
        <v>571020</v>
      </c>
      <c r="O8" s="88">
        <f t="shared" si="2"/>
        <v>0</v>
      </c>
    </row>
    <row r="9" spans="2:15" x14ac:dyDescent="0.3">
      <c r="B9" s="62"/>
      <c r="C9" s="64">
        <v>0.70867905220789951</v>
      </c>
      <c r="D9" s="64">
        <v>9</v>
      </c>
      <c r="E9" s="64">
        <v>6</v>
      </c>
      <c r="F9" s="8">
        <f t="shared" si="3"/>
        <v>8.3333333333333329E-2</v>
      </c>
      <c r="G9" s="9">
        <f t="shared" si="0"/>
        <v>72</v>
      </c>
      <c r="H9" s="64">
        <f t="shared" si="1"/>
        <v>496.65306122448976</v>
      </c>
      <c r="I9" s="2"/>
      <c r="L9" s="2"/>
      <c r="M9" s="88"/>
      <c r="N9" s="44">
        <v>571283</v>
      </c>
      <c r="O9" s="88">
        <f t="shared" si="2"/>
        <v>0</v>
      </c>
    </row>
    <row r="10" spans="2:15" x14ac:dyDescent="0.3">
      <c r="B10" s="62"/>
      <c r="C10" s="64">
        <v>0.82315426302845129</v>
      </c>
      <c r="D10" s="64">
        <v>10</v>
      </c>
      <c r="E10" s="64">
        <v>3</v>
      </c>
      <c r="F10" s="8">
        <f t="shared" si="3"/>
        <v>8.3333333333333329E-2</v>
      </c>
      <c r="G10" s="9">
        <f t="shared" si="0"/>
        <v>36</v>
      </c>
      <c r="H10" s="64">
        <f t="shared" si="1"/>
        <v>188.08163265306126</v>
      </c>
      <c r="I10" s="2"/>
      <c r="M10" s="88"/>
      <c r="N10" s="44">
        <v>571294</v>
      </c>
      <c r="O10" s="88">
        <f t="shared" si="2"/>
        <v>0</v>
      </c>
    </row>
    <row r="11" spans="2:15" x14ac:dyDescent="0.3">
      <c r="B11" s="62"/>
      <c r="C11" s="62"/>
      <c r="D11" s="17"/>
      <c r="E11" s="17">
        <f>SUM(E4:E10)</f>
        <v>29</v>
      </c>
      <c r="F11" s="18"/>
      <c r="G11" s="19"/>
      <c r="H11" s="17"/>
      <c r="I11" s="2"/>
      <c r="M11" s="88"/>
      <c r="N11" s="44">
        <v>571321</v>
      </c>
      <c r="O11" s="88">
        <f t="shared" si="2"/>
        <v>0</v>
      </c>
    </row>
    <row r="12" spans="2:15" x14ac:dyDescent="0.3">
      <c r="B12" s="62"/>
      <c r="C12" s="62"/>
      <c r="D12" s="17"/>
      <c r="E12" s="17"/>
      <c r="F12" s="18"/>
      <c r="G12" s="19"/>
      <c r="H12" s="17"/>
      <c r="I12" s="2"/>
      <c r="M12" s="88"/>
      <c r="N12" s="44">
        <v>571323</v>
      </c>
      <c r="O12" s="88">
        <f t="shared" si="2"/>
        <v>0</v>
      </c>
    </row>
    <row r="13" spans="2:15" ht="43.2" x14ac:dyDescent="0.3">
      <c r="B13" s="62"/>
      <c r="C13" s="16" t="s">
        <v>51</v>
      </c>
      <c r="D13" s="11">
        <f>AVERAGE(G4:G10)</f>
        <v>49.714285714285715</v>
      </c>
      <c r="E13" s="20"/>
      <c r="G13" s="19"/>
      <c r="H13" s="17"/>
      <c r="I13" s="2"/>
      <c r="M13" s="88"/>
      <c r="N13" s="44">
        <v>572017</v>
      </c>
      <c r="O13" s="88">
        <f t="shared" si="2"/>
        <v>0</v>
      </c>
    </row>
    <row r="14" spans="2:15" ht="43.2" x14ac:dyDescent="0.3">
      <c r="B14" s="62"/>
      <c r="C14" s="16" t="s">
        <v>7</v>
      </c>
      <c r="D14" s="12">
        <f>COUNT(G4:G10)</f>
        <v>7</v>
      </c>
      <c r="E14" s="20"/>
      <c r="G14" s="19"/>
      <c r="H14" s="17"/>
      <c r="I14" s="2"/>
      <c r="M14" s="89"/>
      <c r="N14" s="44">
        <v>572740</v>
      </c>
      <c r="O14" s="89">
        <f t="shared" si="2"/>
        <v>0</v>
      </c>
    </row>
    <row r="15" spans="2:15" x14ac:dyDescent="0.3">
      <c r="B15" s="62"/>
      <c r="C15" s="16" t="s">
        <v>2</v>
      </c>
      <c r="D15" s="12">
        <f>SQRT((SUM(H4:H10))/(COUNT(D4:D10)*(COUNT(D4:D10)-1)))</f>
        <v>9.595917499283809</v>
      </c>
      <c r="I15" s="2"/>
      <c r="M15" s="87">
        <v>3</v>
      </c>
      <c r="N15" s="44">
        <v>570970</v>
      </c>
      <c r="O15" s="87">
        <f t="shared" si="2"/>
        <v>0.25</v>
      </c>
    </row>
    <row r="16" spans="2:15" x14ac:dyDescent="0.3">
      <c r="B16" s="62"/>
      <c r="C16" s="16" t="s">
        <v>1</v>
      </c>
      <c r="D16" s="12">
        <f>MEDIAN(G4:G10)</f>
        <v>36</v>
      </c>
      <c r="I16" s="2"/>
      <c r="M16" s="88"/>
      <c r="N16" s="44">
        <v>571227</v>
      </c>
      <c r="O16" s="88">
        <f t="shared" si="2"/>
        <v>0</v>
      </c>
    </row>
    <row r="17" spans="2:15" x14ac:dyDescent="0.3">
      <c r="B17" s="62"/>
      <c r="C17" s="16" t="s">
        <v>3</v>
      </c>
      <c r="D17" s="12">
        <f>_xlfn.MODE.SNGL(G4:G10)</f>
        <v>36</v>
      </c>
      <c r="I17" s="2"/>
      <c r="M17" s="88"/>
      <c r="N17" s="44">
        <v>571774</v>
      </c>
      <c r="O17" s="88">
        <f t="shared" si="2"/>
        <v>0</v>
      </c>
    </row>
    <row r="18" spans="2:15" x14ac:dyDescent="0.3">
      <c r="B18" s="62"/>
      <c r="C18" s="62"/>
      <c r="I18" s="2"/>
      <c r="M18" s="89"/>
      <c r="N18" s="44">
        <v>572802</v>
      </c>
      <c r="O18" s="89">
        <f t="shared" si="2"/>
        <v>0</v>
      </c>
    </row>
    <row r="19" spans="2:15" x14ac:dyDescent="0.3">
      <c r="B19" s="62"/>
      <c r="C19" s="62"/>
      <c r="M19" s="87">
        <v>4</v>
      </c>
      <c r="N19" s="50">
        <v>571265</v>
      </c>
      <c r="O19" s="87">
        <f t="shared" si="2"/>
        <v>0.33333333333333331</v>
      </c>
    </row>
    <row r="20" spans="2:15" ht="43.2" x14ac:dyDescent="0.3">
      <c r="G20" s="14" t="s">
        <v>52</v>
      </c>
      <c r="H20" s="15" t="s">
        <v>5</v>
      </c>
      <c r="I20" s="15" t="s">
        <v>6</v>
      </c>
      <c r="J20" s="15" t="s">
        <v>11</v>
      </c>
      <c r="M20" s="89"/>
      <c r="N20" s="44">
        <v>571326</v>
      </c>
      <c r="O20" s="89">
        <f t="shared" si="2"/>
        <v>0</v>
      </c>
    </row>
    <row r="21" spans="2:15" x14ac:dyDescent="0.3">
      <c r="G21" s="12">
        <f>MIN(G4:G10)</f>
        <v>24</v>
      </c>
      <c r="H21" s="6">
        <f t="array" ref="H21:H31">FREQUENCY(G4:G10,G21:G31)</f>
        <v>1</v>
      </c>
      <c r="I21" s="13">
        <f t="shared" ref="I21:I31" si="4">H21/COUNT($G$4:$G$10)</f>
        <v>0.14285714285714285</v>
      </c>
      <c r="J21" s="13">
        <f>I21</f>
        <v>0.14285714285714285</v>
      </c>
      <c r="M21" s="87">
        <v>5</v>
      </c>
      <c r="N21" s="44">
        <v>570966</v>
      </c>
      <c r="O21" s="87">
        <f t="shared" si="2"/>
        <v>0.41666666666666669</v>
      </c>
    </row>
    <row r="22" spans="2:15" x14ac:dyDescent="0.3">
      <c r="G22" s="12">
        <f t="shared" ref="G22:G30" si="5">G21+($G$31-$G$21)/10</f>
        <v>31.2</v>
      </c>
      <c r="H22" s="6">
        <v>0</v>
      </c>
      <c r="I22" s="13">
        <f t="shared" si="4"/>
        <v>0</v>
      </c>
      <c r="J22" s="13">
        <f>J21+I22</f>
        <v>0.14285714285714285</v>
      </c>
      <c r="M22" s="88"/>
      <c r="N22" s="44">
        <v>571235</v>
      </c>
      <c r="O22" s="88">
        <f t="shared" si="2"/>
        <v>0</v>
      </c>
    </row>
    <row r="23" spans="2:15" x14ac:dyDescent="0.3">
      <c r="G23" s="12">
        <f t="shared" si="5"/>
        <v>38.4</v>
      </c>
      <c r="H23" s="6">
        <v>3</v>
      </c>
      <c r="I23" s="13">
        <f t="shared" si="4"/>
        <v>0.42857142857142855</v>
      </c>
      <c r="J23" s="13">
        <f t="shared" ref="J23:J31" si="6">J22+I23</f>
        <v>0.5714285714285714</v>
      </c>
      <c r="M23" s="88"/>
      <c r="N23" s="44">
        <v>571324</v>
      </c>
      <c r="O23" s="88">
        <f t="shared" si="2"/>
        <v>0</v>
      </c>
    </row>
    <row r="24" spans="2:15" x14ac:dyDescent="0.3">
      <c r="G24" s="12">
        <f t="shared" si="5"/>
        <v>45.6</v>
      </c>
      <c r="H24" s="6">
        <v>0</v>
      </c>
      <c r="I24" s="13">
        <f t="shared" si="4"/>
        <v>0</v>
      </c>
      <c r="J24" s="13">
        <f t="shared" si="6"/>
        <v>0.5714285714285714</v>
      </c>
      <c r="M24" s="88"/>
      <c r="N24" s="44">
        <v>571833</v>
      </c>
      <c r="O24" s="88">
        <f t="shared" si="2"/>
        <v>0</v>
      </c>
    </row>
    <row r="25" spans="2:15" x14ac:dyDescent="0.3">
      <c r="G25" s="12">
        <f t="shared" si="5"/>
        <v>52.800000000000004</v>
      </c>
      <c r="H25" s="6">
        <v>1</v>
      </c>
      <c r="I25" s="13">
        <f t="shared" si="4"/>
        <v>0.14285714285714285</v>
      </c>
      <c r="J25" s="13">
        <f t="shared" si="6"/>
        <v>0.71428571428571419</v>
      </c>
      <c r="M25" s="88"/>
      <c r="N25" s="44">
        <v>571977</v>
      </c>
      <c r="O25" s="88">
        <f t="shared" si="2"/>
        <v>0</v>
      </c>
    </row>
    <row r="26" spans="2:15" x14ac:dyDescent="0.3">
      <c r="G26" s="12">
        <f t="shared" si="5"/>
        <v>60.000000000000007</v>
      </c>
      <c r="H26" s="6">
        <v>0</v>
      </c>
      <c r="I26" s="13">
        <f t="shared" si="4"/>
        <v>0</v>
      </c>
      <c r="J26" s="13">
        <f t="shared" si="6"/>
        <v>0.71428571428571419</v>
      </c>
      <c r="M26" s="89"/>
      <c r="N26" s="44">
        <v>572647</v>
      </c>
      <c r="O26" s="89">
        <f t="shared" si="2"/>
        <v>0</v>
      </c>
    </row>
    <row r="27" spans="2:15" x14ac:dyDescent="0.3">
      <c r="G27" s="12">
        <f t="shared" si="5"/>
        <v>67.2</v>
      </c>
      <c r="H27" s="6">
        <v>0</v>
      </c>
      <c r="I27" s="13">
        <f t="shared" si="4"/>
        <v>0</v>
      </c>
      <c r="J27" s="13">
        <f t="shared" si="6"/>
        <v>0.71428571428571419</v>
      </c>
      <c r="M27" s="87">
        <v>6</v>
      </c>
      <c r="N27" s="44">
        <v>570999</v>
      </c>
      <c r="O27" s="87">
        <f t="shared" si="2"/>
        <v>0.5</v>
      </c>
    </row>
    <row r="28" spans="2:15" x14ac:dyDescent="0.3">
      <c r="G28" s="12">
        <f t="shared" si="5"/>
        <v>74.400000000000006</v>
      </c>
      <c r="H28" s="6">
        <v>1</v>
      </c>
      <c r="I28" s="13">
        <f t="shared" si="4"/>
        <v>0.14285714285714285</v>
      </c>
      <c r="J28" s="13">
        <f t="shared" si="6"/>
        <v>0.85714285714285698</v>
      </c>
      <c r="M28" s="88"/>
      <c r="N28" s="44">
        <v>571009</v>
      </c>
      <c r="O28" s="88">
        <f t="shared" si="2"/>
        <v>0</v>
      </c>
    </row>
    <row r="29" spans="2:15" x14ac:dyDescent="0.3">
      <c r="G29" s="12">
        <f t="shared" si="5"/>
        <v>81.600000000000009</v>
      </c>
      <c r="H29" s="6">
        <v>0</v>
      </c>
      <c r="I29" s="13">
        <f t="shared" si="4"/>
        <v>0</v>
      </c>
      <c r="J29" s="13">
        <f t="shared" si="6"/>
        <v>0.85714285714285698</v>
      </c>
      <c r="M29" s="88"/>
      <c r="N29" s="44">
        <v>571037</v>
      </c>
      <c r="O29" s="88">
        <f t="shared" si="2"/>
        <v>0</v>
      </c>
    </row>
    <row r="30" spans="2:15" x14ac:dyDescent="0.3">
      <c r="G30" s="12">
        <f t="shared" si="5"/>
        <v>88.800000000000011</v>
      </c>
      <c r="H30" s="6">
        <v>0</v>
      </c>
      <c r="I30" s="13">
        <f t="shared" si="4"/>
        <v>0</v>
      </c>
      <c r="J30" s="13">
        <f t="shared" si="6"/>
        <v>0.85714285714285698</v>
      </c>
      <c r="M30" s="88"/>
      <c r="N30" s="44">
        <v>572023</v>
      </c>
      <c r="O30" s="88">
        <f t="shared" si="2"/>
        <v>0</v>
      </c>
    </row>
    <row r="31" spans="2:15" x14ac:dyDescent="0.3">
      <c r="G31" s="11">
        <f>MAX(G4:G10)</f>
        <v>96</v>
      </c>
      <c r="H31" s="6">
        <v>1</v>
      </c>
      <c r="I31" s="13">
        <f t="shared" si="4"/>
        <v>0.14285714285714285</v>
      </c>
      <c r="J31" s="13">
        <f t="shared" si="6"/>
        <v>0.99999999999999978</v>
      </c>
      <c r="M31" s="88"/>
      <c r="N31" s="44">
        <v>572679</v>
      </c>
      <c r="O31" s="88">
        <f t="shared" si="2"/>
        <v>0</v>
      </c>
    </row>
    <row r="32" spans="2:15" x14ac:dyDescent="0.3">
      <c r="M32" s="89"/>
      <c r="N32" s="44">
        <v>573023</v>
      </c>
      <c r="O32" s="89">
        <f t="shared" si="2"/>
        <v>0</v>
      </c>
    </row>
    <row r="33" spans="13:15" x14ac:dyDescent="0.3">
      <c r="M33" s="87">
        <v>7</v>
      </c>
      <c r="N33" s="44">
        <v>571290</v>
      </c>
      <c r="O33" s="87">
        <f t="shared" si="2"/>
        <v>0.58333333333333337</v>
      </c>
    </row>
    <row r="34" spans="13:15" x14ac:dyDescent="0.3">
      <c r="M34" s="88"/>
      <c r="N34" s="44">
        <v>572011</v>
      </c>
      <c r="O34" s="88">
        <f t="shared" si="2"/>
        <v>0</v>
      </c>
    </row>
    <row r="35" spans="13:15" x14ac:dyDescent="0.3">
      <c r="M35" s="89"/>
      <c r="N35" s="50">
        <v>572746</v>
      </c>
      <c r="O35" s="89">
        <f t="shared" si="2"/>
        <v>0</v>
      </c>
    </row>
    <row r="36" spans="13:15" x14ac:dyDescent="0.3">
      <c r="M36" s="87">
        <v>8</v>
      </c>
      <c r="N36" s="44">
        <v>570950</v>
      </c>
      <c r="O36" s="87">
        <f t="shared" ref="O36:O64" si="7">M36/$M$65</f>
        <v>0.66666666666666663</v>
      </c>
    </row>
    <row r="37" spans="13:15" x14ac:dyDescent="0.3">
      <c r="M37" s="88"/>
      <c r="N37" s="44">
        <v>571023</v>
      </c>
      <c r="O37" s="88">
        <f t="shared" si="7"/>
        <v>0</v>
      </c>
    </row>
    <row r="38" spans="13:15" x14ac:dyDescent="0.3">
      <c r="M38" s="88"/>
      <c r="N38" s="44">
        <v>571279</v>
      </c>
      <c r="O38" s="88">
        <f t="shared" si="7"/>
        <v>0</v>
      </c>
    </row>
    <row r="39" spans="13:15" x14ac:dyDescent="0.3">
      <c r="M39" s="89"/>
      <c r="N39" s="50">
        <v>572757</v>
      </c>
      <c r="O39" s="89">
        <f t="shared" si="7"/>
        <v>0</v>
      </c>
    </row>
    <row r="40" spans="13:15" x14ac:dyDescent="0.3">
      <c r="M40" s="87">
        <v>9</v>
      </c>
      <c r="N40" s="44">
        <v>571269</v>
      </c>
      <c r="O40" s="87">
        <f t="shared" si="7"/>
        <v>0.75</v>
      </c>
    </row>
    <row r="41" spans="13:15" x14ac:dyDescent="0.3">
      <c r="M41" s="88"/>
      <c r="N41" s="44">
        <v>571287</v>
      </c>
      <c r="O41" s="88">
        <f t="shared" si="7"/>
        <v>0</v>
      </c>
    </row>
    <row r="42" spans="13:15" x14ac:dyDescent="0.3">
      <c r="M42" s="88"/>
      <c r="N42" s="44">
        <v>571289</v>
      </c>
      <c r="O42" s="88">
        <f t="shared" si="7"/>
        <v>0</v>
      </c>
    </row>
    <row r="43" spans="13:15" x14ac:dyDescent="0.3">
      <c r="M43" s="88"/>
      <c r="N43" s="50">
        <v>571325</v>
      </c>
      <c r="O43" s="88">
        <f t="shared" si="7"/>
        <v>0</v>
      </c>
    </row>
    <row r="44" spans="13:15" x14ac:dyDescent="0.3">
      <c r="M44" s="88"/>
      <c r="N44" s="44">
        <v>572013</v>
      </c>
      <c r="O44" s="88">
        <f t="shared" si="7"/>
        <v>0</v>
      </c>
    </row>
    <row r="45" spans="13:15" x14ac:dyDescent="0.3">
      <c r="M45" s="89"/>
      <c r="N45" s="44">
        <v>572682</v>
      </c>
      <c r="O45" s="89">
        <f t="shared" si="7"/>
        <v>0</v>
      </c>
    </row>
    <row r="46" spans="13:15" x14ac:dyDescent="0.3">
      <c r="M46" s="87">
        <v>10</v>
      </c>
      <c r="N46" s="50">
        <v>571300</v>
      </c>
      <c r="O46" s="87">
        <f t="shared" si="7"/>
        <v>0.83333333333333337</v>
      </c>
    </row>
    <row r="47" spans="13:15" x14ac:dyDescent="0.3">
      <c r="M47" s="88"/>
      <c r="N47" s="44">
        <v>572590</v>
      </c>
      <c r="O47" s="88">
        <f t="shared" si="7"/>
        <v>0</v>
      </c>
    </row>
    <row r="48" spans="13:15" x14ac:dyDescent="0.3">
      <c r="M48" s="89"/>
      <c r="N48" s="44">
        <v>573069</v>
      </c>
      <c r="O48" s="89">
        <f t="shared" si="7"/>
        <v>0</v>
      </c>
    </row>
    <row r="49" spans="13:15" x14ac:dyDescent="0.3">
      <c r="M49" s="87">
        <v>11</v>
      </c>
      <c r="N49" s="44">
        <v>570946</v>
      </c>
      <c r="O49" s="87">
        <f t="shared" si="7"/>
        <v>0.91666666666666663</v>
      </c>
    </row>
    <row r="50" spans="13:15" x14ac:dyDescent="0.3">
      <c r="M50" s="88"/>
      <c r="N50" s="44">
        <v>570975</v>
      </c>
      <c r="O50" s="88">
        <f t="shared" si="7"/>
        <v>0</v>
      </c>
    </row>
    <row r="51" spans="13:15" x14ac:dyDescent="0.3">
      <c r="M51" s="88"/>
      <c r="N51" s="44">
        <v>571825</v>
      </c>
      <c r="O51" s="88">
        <f t="shared" si="7"/>
        <v>0</v>
      </c>
    </row>
    <row r="52" spans="13:15" x14ac:dyDescent="0.3">
      <c r="M52" s="88"/>
      <c r="N52" s="44">
        <v>572579</v>
      </c>
      <c r="O52" s="88">
        <f t="shared" si="7"/>
        <v>0</v>
      </c>
    </row>
    <row r="53" spans="13:15" x14ac:dyDescent="0.3">
      <c r="M53" s="88"/>
      <c r="N53" s="44">
        <v>572615</v>
      </c>
      <c r="O53" s="88">
        <f t="shared" si="7"/>
        <v>0</v>
      </c>
    </row>
    <row r="54" spans="13:15" x14ac:dyDescent="0.3">
      <c r="M54" s="88"/>
      <c r="N54" s="44">
        <v>572848</v>
      </c>
      <c r="O54" s="88">
        <f t="shared" si="7"/>
        <v>0</v>
      </c>
    </row>
    <row r="55" spans="13:15" x14ac:dyDescent="0.3">
      <c r="M55" s="88"/>
      <c r="N55" s="44">
        <v>573004</v>
      </c>
      <c r="O55" s="88">
        <f t="shared" si="7"/>
        <v>0</v>
      </c>
    </row>
    <row r="56" spans="13:15" x14ac:dyDescent="0.3">
      <c r="M56" s="89"/>
      <c r="N56" s="44">
        <v>573031</v>
      </c>
      <c r="O56" s="89">
        <f t="shared" si="7"/>
        <v>0</v>
      </c>
    </row>
    <row r="57" spans="13:15" x14ac:dyDescent="0.3">
      <c r="M57" s="87">
        <v>12</v>
      </c>
      <c r="N57" s="44">
        <v>571016</v>
      </c>
      <c r="O57" s="87">
        <f t="shared" si="7"/>
        <v>1</v>
      </c>
    </row>
    <row r="58" spans="13:15" x14ac:dyDescent="0.3">
      <c r="M58" s="88"/>
      <c r="N58" s="44">
        <v>571040</v>
      </c>
      <c r="O58" s="88">
        <f t="shared" si="7"/>
        <v>0</v>
      </c>
    </row>
    <row r="59" spans="13:15" x14ac:dyDescent="0.3">
      <c r="M59" s="88"/>
      <c r="N59" s="44">
        <v>571134</v>
      </c>
      <c r="O59" s="88">
        <f t="shared" si="7"/>
        <v>0</v>
      </c>
    </row>
    <row r="60" spans="13:15" x14ac:dyDescent="0.3">
      <c r="M60" s="88"/>
      <c r="N60" s="44">
        <v>571322</v>
      </c>
      <c r="O60" s="88">
        <f t="shared" si="7"/>
        <v>0</v>
      </c>
    </row>
    <row r="61" spans="13:15" x14ac:dyDescent="0.3">
      <c r="M61" s="88"/>
      <c r="N61" s="44">
        <v>571828</v>
      </c>
      <c r="O61" s="88">
        <f t="shared" si="7"/>
        <v>0</v>
      </c>
    </row>
    <row r="62" spans="13:15" x14ac:dyDescent="0.3">
      <c r="M62" s="88"/>
      <c r="N62" s="44">
        <v>572010</v>
      </c>
      <c r="O62" s="88">
        <f t="shared" si="7"/>
        <v>0</v>
      </c>
    </row>
    <row r="63" spans="13:15" x14ac:dyDescent="0.3">
      <c r="M63" s="88"/>
      <c r="N63" s="44">
        <v>573067</v>
      </c>
      <c r="O63" s="88">
        <f t="shared" si="7"/>
        <v>0</v>
      </c>
    </row>
    <row r="64" spans="13:15" x14ac:dyDescent="0.3">
      <c r="M64" s="89"/>
      <c r="N64" s="44">
        <v>573703</v>
      </c>
      <c r="O64" s="89">
        <f t="shared" si="7"/>
        <v>0</v>
      </c>
    </row>
    <row r="65" spans="13:15" x14ac:dyDescent="0.3">
      <c r="M65" s="18">
        <f>MAX(M4:M64)</f>
        <v>12</v>
      </c>
      <c r="N65" s="20">
        <f>COUNT(N4:N64)</f>
        <v>61</v>
      </c>
      <c r="O65" s="18"/>
    </row>
    <row r="66" spans="13:15" x14ac:dyDescent="0.3">
      <c r="M66" s="18"/>
      <c r="N66" s="20"/>
      <c r="O66" s="18"/>
    </row>
    <row r="67" spans="13:15" x14ac:dyDescent="0.3">
      <c r="M67" s="18"/>
      <c r="N67" s="20"/>
      <c r="O67" s="18"/>
    </row>
    <row r="68" spans="13:15" x14ac:dyDescent="0.3">
      <c r="M68" s="18"/>
      <c r="N68" s="20"/>
      <c r="O68" s="18"/>
    </row>
    <row r="69" spans="13:15" x14ac:dyDescent="0.3">
      <c r="M69" s="18"/>
      <c r="N69" s="20"/>
      <c r="O69" s="18"/>
    </row>
    <row r="70" spans="13:15" x14ac:dyDescent="0.3">
      <c r="M70" s="18"/>
      <c r="N70" s="20"/>
      <c r="O70" s="18"/>
    </row>
    <row r="71" spans="13:15" x14ac:dyDescent="0.3">
      <c r="M71" s="18"/>
      <c r="N71" s="20"/>
      <c r="O71" s="18"/>
    </row>
    <row r="72" spans="13:15" x14ac:dyDescent="0.3">
      <c r="M72" s="18"/>
      <c r="N72" s="20"/>
      <c r="O72" s="18"/>
    </row>
    <row r="73" spans="13:15" x14ac:dyDescent="0.3">
      <c r="M73" s="18"/>
      <c r="N73" s="20"/>
      <c r="O73" s="18"/>
    </row>
    <row r="74" spans="13:15" x14ac:dyDescent="0.3">
      <c r="M74" s="18"/>
      <c r="N74" s="20"/>
      <c r="O74" s="18"/>
    </row>
    <row r="75" spans="13:15" x14ac:dyDescent="0.3">
      <c r="M75" s="18"/>
      <c r="N75" s="20"/>
      <c r="O75" s="18"/>
    </row>
    <row r="76" spans="13:15" x14ac:dyDescent="0.3">
      <c r="M76" s="18"/>
      <c r="N76" s="20"/>
      <c r="O76" s="18"/>
    </row>
    <row r="77" spans="13:15" x14ac:dyDescent="0.3">
      <c r="M77" s="18"/>
      <c r="N77" s="20"/>
      <c r="O77" s="18"/>
    </row>
    <row r="78" spans="13:15" x14ac:dyDescent="0.3">
      <c r="M78" s="18"/>
      <c r="N78" s="20"/>
      <c r="O78" s="18"/>
    </row>
    <row r="79" spans="13:15" x14ac:dyDescent="0.3">
      <c r="M79" s="18"/>
      <c r="N79" s="20"/>
      <c r="O79" s="18"/>
    </row>
    <row r="80" spans="13:15" x14ac:dyDescent="0.3">
      <c r="M80" s="18"/>
      <c r="N80" s="20"/>
      <c r="O80" s="18"/>
    </row>
    <row r="81" spans="13:15" x14ac:dyDescent="0.3">
      <c r="M81" s="18"/>
      <c r="N81" s="20"/>
      <c r="O81" s="18"/>
    </row>
    <row r="82" spans="13:15" x14ac:dyDescent="0.3">
      <c r="M82" s="18"/>
      <c r="N82" s="20"/>
      <c r="O82" s="18"/>
    </row>
    <row r="83" spans="13:15" x14ac:dyDescent="0.3">
      <c r="M83" s="18"/>
      <c r="N83" s="20"/>
      <c r="O83" s="18"/>
    </row>
    <row r="84" spans="13:15" x14ac:dyDescent="0.3">
      <c r="M84" s="18"/>
      <c r="N84" s="20"/>
      <c r="O84" s="18"/>
    </row>
    <row r="85" spans="13:15" x14ac:dyDescent="0.3">
      <c r="M85" s="18"/>
      <c r="N85" s="20"/>
      <c r="O85" s="18"/>
    </row>
    <row r="86" spans="13:15" x14ac:dyDescent="0.3">
      <c r="M86" s="18"/>
      <c r="N86" s="20"/>
      <c r="O86" s="18"/>
    </row>
    <row r="87" spans="13:15" x14ac:dyDescent="0.3">
      <c r="M87" s="18"/>
      <c r="N87" s="20"/>
      <c r="O87" s="18"/>
    </row>
    <row r="88" spans="13:15" x14ac:dyDescent="0.3">
      <c r="M88" s="18"/>
      <c r="N88" s="20"/>
      <c r="O88" s="18"/>
    </row>
    <row r="89" spans="13:15" x14ac:dyDescent="0.3">
      <c r="M89" s="18"/>
      <c r="N89" s="20"/>
      <c r="O89" s="18"/>
    </row>
    <row r="90" spans="13:15" x14ac:dyDescent="0.3">
      <c r="M90" s="18"/>
      <c r="N90" s="20"/>
      <c r="O90" s="18"/>
    </row>
    <row r="91" spans="13:15" x14ac:dyDescent="0.3">
      <c r="M91" s="18"/>
      <c r="N91" s="20"/>
      <c r="O91" s="18"/>
    </row>
    <row r="92" spans="13:15" x14ac:dyDescent="0.3">
      <c r="M92" s="18"/>
      <c r="N92" s="20"/>
      <c r="O92" s="18"/>
    </row>
    <row r="93" spans="13:15" x14ac:dyDescent="0.3">
      <c r="M93" s="18"/>
      <c r="N93" s="20"/>
      <c r="O93" s="18"/>
    </row>
    <row r="94" spans="13:15" x14ac:dyDescent="0.3">
      <c r="M94" s="18"/>
      <c r="N94" s="20"/>
      <c r="O94" s="18"/>
    </row>
    <row r="95" spans="13:15" x14ac:dyDescent="0.3">
      <c r="M95" s="18"/>
      <c r="N95" s="20"/>
      <c r="O95" s="18"/>
    </row>
    <row r="96" spans="13:15" x14ac:dyDescent="0.3">
      <c r="M96" s="18"/>
      <c r="N96" s="20"/>
      <c r="O96" s="18"/>
    </row>
    <row r="97" spans="13:15" x14ac:dyDescent="0.3">
      <c r="M97" s="18"/>
      <c r="N97" s="20"/>
      <c r="O97" s="18"/>
    </row>
    <row r="98" spans="13:15" x14ac:dyDescent="0.3">
      <c r="M98" s="18"/>
      <c r="N98" s="20"/>
      <c r="O98" s="18"/>
    </row>
    <row r="99" spans="13:15" x14ac:dyDescent="0.3">
      <c r="M99" s="18"/>
      <c r="N99" s="20"/>
      <c r="O99" s="18"/>
    </row>
    <row r="100" spans="13:15" x14ac:dyDescent="0.3">
      <c r="M100" s="18"/>
      <c r="N100" s="20"/>
      <c r="O100" s="18"/>
    </row>
    <row r="101" spans="13:15" x14ac:dyDescent="0.3">
      <c r="M101" s="18"/>
      <c r="N101" s="20"/>
      <c r="O101" s="18"/>
    </row>
    <row r="102" spans="13:15" x14ac:dyDescent="0.3">
      <c r="M102" s="18"/>
      <c r="N102" s="20"/>
      <c r="O102" s="18"/>
    </row>
    <row r="103" spans="13:15" x14ac:dyDescent="0.3">
      <c r="M103" s="18"/>
      <c r="N103" s="20"/>
      <c r="O103" s="18"/>
    </row>
    <row r="104" spans="13:15" x14ac:dyDescent="0.3">
      <c r="M104" s="18"/>
      <c r="N104" s="20"/>
      <c r="O104" s="18"/>
    </row>
    <row r="105" spans="13:15" x14ac:dyDescent="0.3">
      <c r="M105" s="18"/>
      <c r="N105" s="20"/>
      <c r="O105" s="18"/>
    </row>
    <row r="106" spans="13:15" x14ac:dyDescent="0.3">
      <c r="M106" s="18"/>
      <c r="N106" s="20"/>
      <c r="O106" s="18"/>
    </row>
    <row r="107" spans="13:15" x14ac:dyDescent="0.3">
      <c r="M107" s="18"/>
      <c r="N107" s="20"/>
      <c r="O107" s="18"/>
    </row>
    <row r="108" spans="13:15" x14ac:dyDescent="0.3">
      <c r="M108" s="18"/>
      <c r="N108" s="20"/>
      <c r="O108" s="18"/>
    </row>
    <row r="109" spans="13:15" x14ac:dyDescent="0.3">
      <c r="M109" s="18"/>
      <c r="N109" s="20"/>
      <c r="O109" s="18"/>
    </row>
    <row r="110" spans="13:15" x14ac:dyDescent="0.3">
      <c r="M110" s="18"/>
      <c r="N110" s="20"/>
      <c r="O110" s="18"/>
    </row>
    <row r="111" spans="13:15" x14ac:dyDescent="0.3">
      <c r="M111" s="18"/>
      <c r="N111" s="20"/>
      <c r="O111" s="18"/>
    </row>
    <row r="112" spans="13:15" x14ac:dyDescent="0.3">
      <c r="M112" s="18"/>
      <c r="N112" s="20"/>
      <c r="O112" s="18"/>
    </row>
    <row r="113" spans="13:15" x14ac:dyDescent="0.3">
      <c r="M113" s="18"/>
      <c r="N113" s="20"/>
      <c r="O113" s="18"/>
    </row>
    <row r="114" spans="13:15" x14ac:dyDescent="0.3">
      <c r="M114" s="18"/>
      <c r="N114" s="20"/>
      <c r="O114" s="18"/>
    </row>
    <row r="115" spans="13:15" x14ac:dyDescent="0.3">
      <c r="M115" s="18"/>
      <c r="N115" s="20"/>
      <c r="O115" s="18"/>
    </row>
    <row r="116" spans="13:15" x14ac:dyDescent="0.3">
      <c r="M116" s="18"/>
      <c r="N116" s="20"/>
      <c r="O116" s="18"/>
    </row>
    <row r="117" spans="13:15" x14ac:dyDescent="0.3">
      <c r="M117" s="18"/>
      <c r="N117" s="20"/>
      <c r="O117" s="18"/>
    </row>
    <row r="118" spans="13:15" x14ac:dyDescent="0.3">
      <c r="M118" s="18"/>
      <c r="N118" s="20"/>
      <c r="O118" s="18"/>
    </row>
    <row r="119" spans="13:15" x14ac:dyDescent="0.3">
      <c r="M119" s="18"/>
      <c r="N119" s="20"/>
      <c r="O119" s="18"/>
    </row>
    <row r="120" spans="13:15" x14ac:dyDescent="0.3">
      <c r="M120" s="18"/>
      <c r="N120" s="20"/>
      <c r="O120" s="18"/>
    </row>
    <row r="121" spans="13:15" x14ac:dyDescent="0.3">
      <c r="M121" s="18"/>
      <c r="N121" s="20"/>
      <c r="O121" s="18"/>
    </row>
    <row r="122" spans="13:15" x14ac:dyDescent="0.3">
      <c r="M122" s="18"/>
      <c r="N122" s="20"/>
      <c r="O122" s="18"/>
    </row>
    <row r="123" spans="13:15" x14ac:dyDescent="0.3">
      <c r="M123" s="18"/>
      <c r="N123" s="20"/>
      <c r="O123" s="18"/>
    </row>
    <row r="124" spans="13:15" x14ac:dyDescent="0.3">
      <c r="M124" s="18"/>
      <c r="N124" s="20"/>
      <c r="O124" s="18"/>
    </row>
    <row r="125" spans="13:15" x14ac:dyDescent="0.3">
      <c r="M125" s="18"/>
      <c r="N125" s="20"/>
      <c r="O125" s="18"/>
    </row>
    <row r="126" spans="13:15" x14ac:dyDescent="0.3">
      <c r="M126" s="18"/>
      <c r="N126" s="20"/>
      <c r="O126" s="18"/>
    </row>
    <row r="127" spans="13:15" x14ac:dyDescent="0.3">
      <c r="M127" s="18"/>
      <c r="N127" s="20"/>
      <c r="O127" s="18"/>
    </row>
    <row r="128" spans="13:15" x14ac:dyDescent="0.3">
      <c r="M128" s="18"/>
      <c r="N128" s="20"/>
      <c r="O128" s="18"/>
    </row>
    <row r="129" spans="13:15" x14ac:dyDescent="0.3">
      <c r="M129" s="18"/>
      <c r="N129" s="20"/>
      <c r="O129" s="18"/>
    </row>
    <row r="130" spans="13:15" x14ac:dyDescent="0.3">
      <c r="M130" s="18"/>
      <c r="N130" s="20"/>
      <c r="O130" s="18"/>
    </row>
    <row r="131" spans="13:15" x14ac:dyDescent="0.3">
      <c r="M131" s="18"/>
      <c r="N131" s="51"/>
      <c r="O131" s="18"/>
    </row>
    <row r="132" spans="13:15" x14ac:dyDescent="0.3">
      <c r="M132" s="18"/>
      <c r="N132" s="20"/>
      <c r="O132" s="18"/>
    </row>
    <row r="133" spans="13:15" x14ac:dyDescent="0.3">
      <c r="M133" s="18"/>
      <c r="N133" s="20"/>
      <c r="O133" s="18"/>
    </row>
    <row r="134" spans="13:15" x14ac:dyDescent="0.3">
      <c r="M134" s="18"/>
      <c r="N134" s="20"/>
      <c r="O134" s="18"/>
    </row>
    <row r="135" spans="13:15" x14ac:dyDescent="0.3">
      <c r="M135" s="18"/>
      <c r="N135" s="20"/>
      <c r="O135" s="18"/>
    </row>
    <row r="136" spans="13:15" x14ac:dyDescent="0.3">
      <c r="M136" s="18"/>
      <c r="N136" s="20"/>
      <c r="O136" s="18"/>
    </row>
    <row r="137" spans="13:15" x14ac:dyDescent="0.3">
      <c r="M137" s="18"/>
      <c r="N137" s="20"/>
      <c r="O137" s="18"/>
    </row>
    <row r="138" spans="13:15" x14ac:dyDescent="0.3">
      <c r="M138" s="18"/>
      <c r="N138" s="52"/>
      <c r="O138" s="18"/>
    </row>
    <row r="139" spans="13:15" x14ac:dyDescent="0.3">
      <c r="M139" s="18"/>
      <c r="N139" s="20"/>
      <c r="O139" s="18"/>
    </row>
    <row r="140" spans="13:15" x14ac:dyDescent="0.3">
      <c r="M140" s="18"/>
      <c r="N140" s="20"/>
      <c r="O140" s="18"/>
    </row>
    <row r="141" spans="13:15" x14ac:dyDescent="0.3">
      <c r="M141" s="18"/>
      <c r="N141" s="20"/>
      <c r="O141" s="18"/>
    </row>
    <row r="142" spans="13:15" x14ac:dyDescent="0.3">
      <c r="M142" s="18"/>
      <c r="N142" s="20"/>
      <c r="O142" s="18"/>
    </row>
    <row r="143" spans="13:15" x14ac:dyDescent="0.3">
      <c r="M143" s="18"/>
      <c r="N143" s="20"/>
      <c r="O143" s="18"/>
    </row>
    <row r="144" spans="13:15" x14ac:dyDescent="0.3">
      <c r="M144" s="18"/>
      <c r="N144" s="20"/>
      <c r="O144" s="18"/>
    </row>
    <row r="145" spans="13:15" x14ac:dyDescent="0.3">
      <c r="M145" s="18"/>
      <c r="N145" s="20"/>
      <c r="O145" s="18"/>
    </row>
    <row r="146" spans="13:15" x14ac:dyDescent="0.3">
      <c r="M146" s="18"/>
      <c r="N146" s="20"/>
      <c r="O146" s="18"/>
    </row>
    <row r="147" spans="13:15" x14ac:dyDescent="0.3">
      <c r="M147" s="18"/>
      <c r="N147" s="20"/>
      <c r="O147" s="18"/>
    </row>
    <row r="148" spans="13:15" x14ac:dyDescent="0.3">
      <c r="M148" s="18"/>
      <c r="N148" s="20"/>
      <c r="O148" s="18"/>
    </row>
    <row r="149" spans="13:15" x14ac:dyDescent="0.3">
      <c r="M149" s="18"/>
      <c r="N149" s="20"/>
      <c r="O149" s="18"/>
    </row>
    <row r="150" spans="13:15" x14ac:dyDescent="0.3">
      <c r="M150" s="18"/>
      <c r="N150" s="20"/>
      <c r="O150" s="18"/>
    </row>
    <row r="151" spans="13:15" x14ac:dyDescent="0.3">
      <c r="M151" s="18"/>
      <c r="N151" s="20"/>
      <c r="O151" s="18"/>
    </row>
    <row r="152" spans="13:15" x14ac:dyDescent="0.3">
      <c r="M152" s="18"/>
      <c r="N152" s="20"/>
      <c r="O152" s="18"/>
    </row>
    <row r="153" spans="13:15" x14ac:dyDescent="0.3">
      <c r="M153" s="18"/>
      <c r="N153" s="20"/>
      <c r="O153" s="18"/>
    </row>
    <row r="154" spans="13:15" x14ac:dyDescent="0.3">
      <c r="M154" s="18"/>
      <c r="N154" s="20"/>
      <c r="O154" s="18"/>
    </row>
    <row r="155" spans="13:15" x14ac:dyDescent="0.3">
      <c r="M155" s="18"/>
      <c r="N155" s="20"/>
      <c r="O155" s="18"/>
    </row>
    <row r="156" spans="13:15" x14ac:dyDescent="0.3">
      <c r="M156" s="18"/>
      <c r="N156" s="20"/>
      <c r="O156" s="18"/>
    </row>
    <row r="157" spans="13:15" x14ac:dyDescent="0.3">
      <c r="M157" s="18"/>
      <c r="N157" s="20"/>
      <c r="O157" s="18"/>
    </row>
    <row r="158" spans="13:15" x14ac:dyDescent="0.3">
      <c r="M158" s="18"/>
      <c r="N158" s="20"/>
      <c r="O158" s="18"/>
    </row>
    <row r="159" spans="13:15" x14ac:dyDescent="0.3">
      <c r="M159" s="18"/>
      <c r="N159" s="20"/>
      <c r="O159" s="18"/>
    </row>
    <row r="160" spans="13:15" x14ac:dyDescent="0.3">
      <c r="M160" s="18"/>
      <c r="N160" s="20"/>
      <c r="O160" s="18"/>
    </row>
    <row r="161" spans="13:15" x14ac:dyDescent="0.3">
      <c r="M161" s="18"/>
      <c r="N161" s="20"/>
      <c r="O161" s="18"/>
    </row>
    <row r="162" spans="13:15" x14ac:dyDescent="0.3">
      <c r="M162" s="18"/>
      <c r="N162" s="20"/>
      <c r="O162" s="18"/>
    </row>
    <row r="163" spans="13:15" x14ac:dyDescent="0.3">
      <c r="M163" s="18"/>
      <c r="N163" s="20"/>
      <c r="O163" s="18"/>
    </row>
    <row r="164" spans="13:15" x14ac:dyDescent="0.3">
      <c r="M164" s="18"/>
      <c r="N164" s="20"/>
      <c r="O164" s="18"/>
    </row>
    <row r="165" spans="13:15" x14ac:dyDescent="0.3">
      <c r="M165" s="18"/>
      <c r="N165" s="20"/>
      <c r="O165" s="18"/>
    </row>
    <row r="166" spans="13:15" x14ac:dyDescent="0.3">
      <c r="M166" s="18"/>
      <c r="N166" s="20"/>
      <c r="O166" s="18"/>
    </row>
    <row r="167" spans="13:15" x14ac:dyDescent="0.3">
      <c r="M167" s="18"/>
      <c r="N167" s="20"/>
      <c r="O167" s="18"/>
    </row>
    <row r="168" spans="13:15" x14ac:dyDescent="0.3">
      <c r="M168" s="18"/>
      <c r="N168" s="20"/>
      <c r="O168" s="18"/>
    </row>
    <row r="169" spans="13:15" x14ac:dyDescent="0.3">
      <c r="M169" s="18"/>
      <c r="N169" s="20"/>
      <c r="O169" s="18"/>
    </row>
    <row r="170" spans="13:15" x14ac:dyDescent="0.3">
      <c r="M170" s="18"/>
      <c r="N170" s="20"/>
      <c r="O170" s="18"/>
    </row>
    <row r="171" spans="13:15" x14ac:dyDescent="0.3">
      <c r="M171" s="18"/>
      <c r="N171" s="20"/>
      <c r="O171" s="18"/>
    </row>
    <row r="172" spans="13:15" x14ac:dyDescent="0.3">
      <c r="M172" s="18"/>
      <c r="N172" s="20"/>
      <c r="O172" s="18"/>
    </row>
    <row r="173" spans="13:15" x14ac:dyDescent="0.3">
      <c r="M173" s="18"/>
      <c r="N173" s="20"/>
      <c r="O173" s="18"/>
    </row>
    <row r="174" spans="13:15" x14ac:dyDescent="0.3">
      <c r="M174" s="18"/>
      <c r="N174" s="20"/>
      <c r="O174" s="18"/>
    </row>
    <row r="175" spans="13:15" x14ac:dyDescent="0.3">
      <c r="M175" s="18"/>
      <c r="N175" s="20"/>
      <c r="O175" s="18"/>
    </row>
    <row r="176" spans="13:15" x14ac:dyDescent="0.3">
      <c r="M176" s="18"/>
      <c r="N176" s="20"/>
      <c r="O176" s="18"/>
    </row>
    <row r="177" spans="13:15" x14ac:dyDescent="0.3">
      <c r="M177" s="18"/>
      <c r="N177" s="20"/>
      <c r="O177" s="18"/>
    </row>
    <row r="178" spans="13:15" x14ac:dyDescent="0.3">
      <c r="M178" s="18"/>
      <c r="N178" s="20"/>
      <c r="O178" s="18"/>
    </row>
    <row r="179" spans="13:15" x14ac:dyDescent="0.3">
      <c r="M179" s="18"/>
      <c r="N179" s="20"/>
      <c r="O179" s="18"/>
    </row>
    <row r="180" spans="13:15" x14ac:dyDescent="0.3">
      <c r="M180" s="18"/>
      <c r="N180" s="20"/>
      <c r="O180" s="18"/>
    </row>
    <row r="181" spans="13:15" x14ac:dyDescent="0.3">
      <c r="M181" s="18"/>
      <c r="N181" s="20"/>
      <c r="O181" s="18"/>
    </row>
    <row r="182" spans="13:15" x14ac:dyDescent="0.3">
      <c r="M182" s="18"/>
      <c r="N182" s="20"/>
      <c r="O182" s="18"/>
    </row>
    <row r="183" spans="13:15" x14ac:dyDescent="0.3">
      <c r="M183" s="18"/>
      <c r="N183" s="20"/>
      <c r="O183" s="18"/>
    </row>
    <row r="184" spans="13:15" x14ac:dyDescent="0.3">
      <c r="M184" s="18"/>
      <c r="N184" s="20"/>
      <c r="O184" s="18"/>
    </row>
    <row r="185" spans="13:15" x14ac:dyDescent="0.3">
      <c r="M185" s="18"/>
      <c r="N185" s="20"/>
      <c r="O185" s="18"/>
    </row>
    <row r="186" spans="13:15" x14ac:dyDescent="0.3">
      <c r="M186" s="18"/>
      <c r="N186" s="20"/>
      <c r="O186" s="18"/>
    </row>
    <row r="187" spans="13:15" x14ac:dyDescent="0.3">
      <c r="M187" s="18"/>
      <c r="N187" s="20"/>
      <c r="O187" s="18"/>
    </row>
    <row r="188" spans="13:15" x14ac:dyDescent="0.3">
      <c r="M188" s="18"/>
      <c r="N188" s="20"/>
      <c r="O188" s="18"/>
    </row>
    <row r="189" spans="13:15" x14ac:dyDescent="0.3">
      <c r="M189" s="18"/>
      <c r="N189" s="20"/>
      <c r="O189" s="18"/>
    </row>
    <row r="190" spans="13:15" x14ac:dyDescent="0.3">
      <c r="M190" s="18"/>
      <c r="N190" s="20"/>
      <c r="O190" s="18"/>
    </row>
    <row r="191" spans="13:15" x14ac:dyDescent="0.3">
      <c r="M191" s="18"/>
      <c r="N191" s="20"/>
      <c r="O191" s="18"/>
    </row>
    <row r="192" spans="13:15" x14ac:dyDescent="0.3">
      <c r="M192" s="18"/>
      <c r="N192" s="20"/>
      <c r="O192" s="18"/>
    </row>
    <row r="193" spans="13:15" x14ac:dyDescent="0.3">
      <c r="M193" s="18"/>
      <c r="N193" s="20"/>
      <c r="O193" s="18"/>
    </row>
    <row r="194" spans="13:15" x14ac:dyDescent="0.3">
      <c r="M194" s="18"/>
      <c r="N194" s="20"/>
      <c r="O194" s="18"/>
    </row>
    <row r="195" spans="13:15" x14ac:dyDescent="0.3">
      <c r="M195" s="18"/>
      <c r="N195" s="20"/>
      <c r="O195" s="18"/>
    </row>
    <row r="196" spans="13:15" x14ac:dyDescent="0.3">
      <c r="M196" s="18"/>
      <c r="N196" s="20"/>
      <c r="O196" s="18"/>
    </row>
    <row r="197" spans="13:15" x14ac:dyDescent="0.3">
      <c r="M197" s="18"/>
      <c r="N197" s="20"/>
      <c r="O197" s="18"/>
    </row>
    <row r="198" spans="13:15" x14ac:dyDescent="0.3">
      <c r="M198" s="18"/>
      <c r="N198" s="20"/>
      <c r="O198" s="18"/>
    </row>
    <row r="199" spans="13:15" x14ac:dyDescent="0.3">
      <c r="M199" s="18"/>
      <c r="N199" s="20"/>
      <c r="O199" s="18"/>
    </row>
    <row r="200" spans="13:15" x14ac:dyDescent="0.3">
      <c r="M200" s="18"/>
      <c r="N200" s="20"/>
      <c r="O200" s="18"/>
    </row>
    <row r="201" spans="13:15" x14ac:dyDescent="0.3">
      <c r="M201" s="18"/>
      <c r="N201" s="20"/>
      <c r="O201" s="18"/>
    </row>
    <row r="202" spans="13:15" x14ac:dyDescent="0.3">
      <c r="M202" s="18"/>
      <c r="N202" s="20"/>
      <c r="O202" s="18"/>
    </row>
    <row r="203" spans="13:15" x14ac:dyDescent="0.3">
      <c r="M203" s="18"/>
      <c r="N203" s="20"/>
      <c r="O203" s="18"/>
    </row>
    <row r="204" spans="13:15" x14ac:dyDescent="0.3">
      <c r="M204" s="18"/>
      <c r="N204" s="20"/>
      <c r="O204" s="18"/>
    </row>
    <row r="205" spans="13:15" x14ac:dyDescent="0.3">
      <c r="M205" s="18"/>
      <c r="N205" s="20"/>
      <c r="O205" s="18"/>
    </row>
    <row r="206" spans="13:15" x14ac:dyDescent="0.3">
      <c r="M206" s="18"/>
      <c r="N206" s="20"/>
      <c r="O206" s="18"/>
    </row>
    <row r="207" spans="13:15" x14ac:dyDescent="0.3">
      <c r="M207" s="18"/>
      <c r="N207" s="20"/>
      <c r="O207" s="18"/>
    </row>
    <row r="208" spans="13:15" x14ac:dyDescent="0.3">
      <c r="M208" s="18"/>
      <c r="N208" s="20"/>
      <c r="O208" s="18"/>
    </row>
    <row r="209" spans="13:15" x14ac:dyDescent="0.3">
      <c r="M209" s="18"/>
      <c r="N209" s="20"/>
      <c r="O209" s="18"/>
    </row>
    <row r="210" spans="13:15" x14ac:dyDescent="0.3">
      <c r="M210" s="18"/>
      <c r="N210" s="20"/>
      <c r="O210" s="18"/>
    </row>
    <row r="211" spans="13:15" x14ac:dyDescent="0.3">
      <c r="M211" s="18"/>
      <c r="N211" s="20"/>
      <c r="O211" s="18"/>
    </row>
    <row r="212" spans="13:15" x14ac:dyDescent="0.3">
      <c r="M212" s="18"/>
      <c r="N212" s="20"/>
      <c r="O212" s="18"/>
    </row>
    <row r="213" spans="13:15" x14ac:dyDescent="0.3">
      <c r="M213" s="18"/>
      <c r="N213" s="20"/>
      <c r="O213" s="18"/>
    </row>
    <row r="214" spans="13:15" x14ac:dyDescent="0.3">
      <c r="M214" s="18"/>
      <c r="N214" s="20"/>
      <c r="O214" s="18"/>
    </row>
    <row r="215" spans="13:15" x14ac:dyDescent="0.3">
      <c r="M215" s="18"/>
      <c r="N215" s="20"/>
      <c r="O215" s="18"/>
    </row>
    <row r="216" spans="13:15" x14ac:dyDescent="0.3">
      <c r="M216" s="18"/>
      <c r="N216" s="20"/>
      <c r="O216" s="18"/>
    </row>
    <row r="217" spans="13:15" x14ac:dyDescent="0.3">
      <c r="M217" s="18"/>
      <c r="N217" s="20"/>
      <c r="O217" s="18"/>
    </row>
    <row r="218" spans="13:15" x14ac:dyDescent="0.3">
      <c r="M218" s="18"/>
      <c r="N218" s="20"/>
      <c r="O218" s="18"/>
    </row>
    <row r="219" spans="13:15" x14ac:dyDescent="0.3">
      <c r="M219" s="18"/>
      <c r="N219" s="20"/>
      <c r="O219" s="18"/>
    </row>
    <row r="220" spans="13:15" x14ac:dyDescent="0.3">
      <c r="M220" s="18"/>
      <c r="N220" s="20"/>
      <c r="O220" s="18"/>
    </row>
    <row r="221" spans="13:15" x14ac:dyDescent="0.3">
      <c r="M221" s="18"/>
      <c r="N221" s="20"/>
      <c r="O221" s="18"/>
    </row>
    <row r="222" spans="13:15" x14ac:dyDescent="0.3">
      <c r="M222" s="18"/>
      <c r="N222" s="20"/>
      <c r="O222" s="18"/>
    </row>
    <row r="223" spans="13:15" x14ac:dyDescent="0.3">
      <c r="M223" s="18"/>
      <c r="N223" s="20"/>
      <c r="O223" s="18"/>
    </row>
    <row r="224" spans="13:15" x14ac:dyDescent="0.3">
      <c r="M224" s="18"/>
      <c r="N224" s="20"/>
      <c r="O224" s="18"/>
    </row>
    <row r="225" spans="13:15" x14ac:dyDescent="0.3">
      <c r="M225" s="18"/>
      <c r="N225" s="20"/>
      <c r="O225" s="18"/>
    </row>
    <row r="226" spans="13:15" x14ac:dyDescent="0.3">
      <c r="M226" s="18"/>
      <c r="N226" s="20"/>
      <c r="O226" s="18"/>
    </row>
    <row r="227" spans="13:15" x14ac:dyDescent="0.3">
      <c r="M227" s="18"/>
      <c r="N227" s="20"/>
      <c r="O227" s="18"/>
    </row>
    <row r="228" spans="13:15" x14ac:dyDescent="0.3">
      <c r="M228" s="18"/>
      <c r="N228" s="20"/>
      <c r="O228" s="18"/>
    </row>
    <row r="229" spans="13:15" x14ac:dyDescent="0.3">
      <c r="M229" s="18"/>
      <c r="N229" s="20"/>
      <c r="O229" s="18"/>
    </row>
    <row r="230" spans="13:15" x14ac:dyDescent="0.3">
      <c r="M230" s="18"/>
      <c r="N230" s="52"/>
      <c r="O230" s="18"/>
    </row>
    <row r="231" spans="13:15" x14ac:dyDescent="0.3">
      <c r="M231" s="18"/>
      <c r="N231" s="20"/>
      <c r="O231" s="18"/>
    </row>
    <row r="232" spans="13:15" x14ac:dyDescent="0.3">
      <c r="M232" s="18"/>
      <c r="N232" s="20"/>
      <c r="O232" s="18"/>
    </row>
    <row r="233" spans="13:15" x14ac:dyDescent="0.3">
      <c r="M233" s="18"/>
      <c r="N233" s="20"/>
      <c r="O233" s="18"/>
    </row>
    <row r="234" spans="13:15" x14ac:dyDescent="0.3">
      <c r="M234" s="18"/>
      <c r="N234" s="20"/>
      <c r="O234" s="18"/>
    </row>
    <row r="235" spans="13:15" x14ac:dyDescent="0.3">
      <c r="M235" s="18"/>
      <c r="N235" s="20"/>
      <c r="O235" s="18"/>
    </row>
    <row r="236" spans="13:15" x14ac:dyDescent="0.3">
      <c r="M236" s="18"/>
      <c r="N236" s="20"/>
      <c r="O236" s="18"/>
    </row>
    <row r="237" spans="13:15" x14ac:dyDescent="0.3">
      <c r="M237" s="18"/>
      <c r="N237" s="20"/>
      <c r="O237" s="18"/>
    </row>
    <row r="238" spans="13:15" x14ac:dyDescent="0.3">
      <c r="M238" s="18"/>
      <c r="N238" s="20"/>
      <c r="O238" s="18"/>
    </row>
    <row r="239" spans="13:15" x14ac:dyDescent="0.3">
      <c r="M239" s="18"/>
      <c r="N239" s="20"/>
      <c r="O239" s="18"/>
    </row>
    <row r="240" spans="13:15" x14ac:dyDescent="0.3">
      <c r="M240" s="18"/>
      <c r="N240" s="20"/>
      <c r="O240" s="18"/>
    </row>
    <row r="241" spans="13:15" x14ac:dyDescent="0.3">
      <c r="M241" s="18"/>
      <c r="N241" s="20"/>
      <c r="O241" s="18"/>
    </row>
    <row r="242" spans="13:15" x14ac:dyDescent="0.3">
      <c r="M242" s="18"/>
      <c r="N242" s="20"/>
      <c r="O242" s="18"/>
    </row>
    <row r="243" spans="13:15" x14ac:dyDescent="0.3">
      <c r="M243" s="18"/>
      <c r="N243" s="20"/>
      <c r="O243" s="18"/>
    </row>
    <row r="244" spans="13:15" x14ac:dyDescent="0.3">
      <c r="M244" s="18"/>
      <c r="N244" s="20"/>
      <c r="O244" s="18"/>
    </row>
    <row r="245" spans="13:15" x14ac:dyDescent="0.3">
      <c r="M245" s="18"/>
      <c r="N245" s="20"/>
      <c r="O245" s="18"/>
    </row>
    <row r="246" spans="13:15" x14ac:dyDescent="0.3">
      <c r="M246" s="18"/>
      <c r="N246" s="20"/>
      <c r="O246" s="18"/>
    </row>
    <row r="247" spans="13:15" x14ac:dyDescent="0.3">
      <c r="M247" s="18"/>
      <c r="N247" s="20"/>
      <c r="O247" s="18"/>
    </row>
    <row r="248" spans="13:15" x14ac:dyDescent="0.3">
      <c r="M248" s="18"/>
      <c r="N248" s="20"/>
      <c r="O248" s="18"/>
    </row>
    <row r="249" spans="13:15" x14ac:dyDescent="0.3">
      <c r="M249" s="18"/>
      <c r="N249" s="20"/>
      <c r="O249" s="18"/>
    </row>
    <row r="250" spans="13:15" x14ac:dyDescent="0.3">
      <c r="M250" s="18"/>
      <c r="N250" s="20"/>
      <c r="O250" s="18"/>
    </row>
    <row r="251" spans="13:15" x14ac:dyDescent="0.3">
      <c r="M251" s="18"/>
      <c r="N251" s="20"/>
      <c r="O251" s="18"/>
    </row>
    <row r="252" spans="13:15" x14ac:dyDescent="0.3">
      <c r="M252" s="18"/>
      <c r="N252" s="20"/>
      <c r="O252" s="18"/>
    </row>
    <row r="253" spans="13:15" x14ac:dyDescent="0.3">
      <c r="M253" s="18"/>
      <c r="N253" s="20"/>
      <c r="O253" s="18"/>
    </row>
    <row r="254" spans="13:15" x14ac:dyDescent="0.3">
      <c r="M254" s="18"/>
      <c r="N254" s="20"/>
      <c r="O254" s="18"/>
    </row>
    <row r="255" spans="13:15" x14ac:dyDescent="0.3">
      <c r="M255" s="18"/>
      <c r="N255" s="20"/>
      <c r="O255" s="18"/>
    </row>
    <row r="256" spans="13:15" x14ac:dyDescent="0.3">
      <c r="M256" s="18"/>
      <c r="N256" s="20"/>
      <c r="O256" s="18"/>
    </row>
    <row r="257" spans="13:15" x14ac:dyDescent="0.3">
      <c r="M257" s="18"/>
      <c r="N257" s="20"/>
      <c r="O257" s="18"/>
    </row>
    <row r="258" spans="13:15" x14ac:dyDescent="0.3">
      <c r="M258" s="18"/>
      <c r="N258" s="20"/>
      <c r="O258" s="18"/>
    </row>
    <row r="259" spans="13:15" x14ac:dyDescent="0.3">
      <c r="M259" s="18"/>
      <c r="N259" s="20"/>
      <c r="O259" s="18"/>
    </row>
    <row r="260" spans="13:15" x14ac:dyDescent="0.3">
      <c r="M260" s="18"/>
      <c r="N260" s="20"/>
      <c r="O260" s="18"/>
    </row>
    <row r="261" spans="13:15" x14ac:dyDescent="0.3">
      <c r="M261" s="18"/>
      <c r="N261" s="20"/>
      <c r="O261" s="18"/>
    </row>
    <row r="262" spans="13:15" x14ac:dyDescent="0.3">
      <c r="M262" s="18"/>
      <c r="N262" s="20"/>
      <c r="O262" s="18"/>
    </row>
    <row r="263" spans="13:15" x14ac:dyDescent="0.3">
      <c r="M263" s="18"/>
      <c r="N263" s="20"/>
      <c r="O263" s="18"/>
    </row>
    <row r="264" spans="13:15" x14ac:dyDescent="0.3">
      <c r="M264" s="18"/>
      <c r="N264" s="20"/>
      <c r="O264" s="18"/>
    </row>
    <row r="265" spans="13:15" x14ac:dyDescent="0.3">
      <c r="M265" s="18"/>
      <c r="N265" s="20"/>
      <c r="O265" s="18"/>
    </row>
    <row r="266" spans="13:15" x14ac:dyDescent="0.3">
      <c r="M266" s="18"/>
      <c r="N266" s="20"/>
      <c r="O266" s="18"/>
    </row>
    <row r="267" spans="13:15" x14ac:dyDescent="0.3">
      <c r="M267" s="18"/>
      <c r="N267" s="20"/>
      <c r="O267" s="18"/>
    </row>
    <row r="268" spans="13:15" x14ac:dyDescent="0.3">
      <c r="M268" s="18"/>
      <c r="N268" s="20"/>
      <c r="O268" s="18"/>
    </row>
    <row r="269" spans="13:15" x14ac:dyDescent="0.3">
      <c r="M269" s="18"/>
      <c r="N269" s="20"/>
      <c r="O269" s="18"/>
    </row>
    <row r="270" spans="13:15" x14ac:dyDescent="0.3">
      <c r="M270" s="18"/>
      <c r="N270" s="20"/>
      <c r="O270" s="18"/>
    </row>
    <row r="271" spans="13:15" x14ac:dyDescent="0.3">
      <c r="M271" s="18"/>
      <c r="N271" s="20"/>
      <c r="O271" s="18"/>
    </row>
    <row r="272" spans="13:15" x14ac:dyDescent="0.3">
      <c r="M272" s="18"/>
      <c r="N272" s="20"/>
      <c r="O272" s="18"/>
    </row>
    <row r="273" spans="13:15" x14ac:dyDescent="0.3">
      <c r="M273" s="18"/>
      <c r="N273" s="20"/>
      <c r="O273" s="18"/>
    </row>
    <row r="274" spans="13:15" x14ac:dyDescent="0.3">
      <c r="M274" s="18"/>
      <c r="N274" s="20"/>
      <c r="O274" s="18"/>
    </row>
    <row r="275" spans="13:15" x14ac:dyDescent="0.3">
      <c r="M275" s="18"/>
      <c r="N275" s="20"/>
      <c r="O275" s="18"/>
    </row>
    <row r="276" spans="13:15" x14ac:dyDescent="0.3">
      <c r="M276" s="18"/>
      <c r="N276" s="20"/>
      <c r="O276" s="18"/>
    </row>
    <row r="277" spans="13:15" x14ac:dyDescent="0.3">
      <c r="M277" s="18"/>
      <c r="N277" s="20"/>
      <c r="O277" s="18"/>
    </row>
    <row r="278" spans="13:15" x14ac:dyDescent="0.3">
      <c r="M278" s="18"/>
      <c r="N278" s="20"/>
      <c r="O278" s="18"/>
    </row>
    <row r="279" spans="13:15" x14ac:dyDescent="0.3">
      <c r="M279" s="18"/>
      <c r="N279" s="20"/>
      <c r="O279" s="18"/>
    </row>
    <row r="280" spans="13:15" x14ac:dyDescent="0.3">
      <c r="M280" s="18"/>
      <c r="N280" s="20"/>
      <c r="O280" s="18"/>
    </row>
    <row r="281" spans="13:15" x14ac:dyDescent="0.3">
      <c r="M281" s="18"/>
      <c r="N281" s="20"/>
      <c r="O281" s="18"/>
    </row>
    <row r="282" spans="13:15" x14ac:dyDescent="0.3">
      <c r="M282" s="18"/>
      <c r="N282" s="20"/>
      <c r="O282" s="18"/>
    </row>
    <row r="283" spans="13:15" x14ac:dyDescent="0.3">
      <c r="M283" s="18"/>
      <c r="N283" s="20"/>
      <c r="O283" s="18"/>
    </row>
    <row r="284" spans="13:15" x14ac:dyDescent="0.3">
      <c r="M284" s="18"/>
      <c r="N284" s="20"/>
      <c r="O284" s="18"/>
    </row>
    <row r="285" spans="13:15" x14ac:dyDescent="0.3">
      <c r="M285" s="18"/>
      <c r="N285" s="20"/>
      <c r="O285" s="18"/>
    </row>
    <row r="286" spans="13:15" x14ac:dyDescent="0.3">
      <c r="M286" s="18"/>
      <c r="N286" s="20"/>
      <c r="O286" s="18"/>
    </row>
    <row r="287" spans="13:15" x14ac:dyDescent="0.3">
      <c r="M287" s="18"/>
      <c r="N287" s="20"/>
      <c r="O287" s="18"/>
    </row>
    <row r="288" spans="13:15" x14ac:dyDescent="0.3">
      <c r="M288" s="18"/>
      <c r="N288" s="20"/>
      <c r="O288" s="18"/>
    </row>
    <row r="289" spans="13:15" x14ac:dyDescent="0.3">
      <c r="M289" s="18"/>
      <c r="N289" s="20"/>
      <c r="O289" s="18"/>
    </row>
    <row r="290" spans="13:15" x14ac:dyDescent="0.3">
      <c r="M290" s="18"/>
      <c r="N290" s="20"/>
      <c r="O290" s="18"/>
    </row>
    <row r="291" spans="13:15" x14ac:dyDescent="0.3">
      <c r="M291" s="18"/>
      <c r="N291" s="20"/>
      <c r="O291" s="18"/>
    </row>
    <row r="292" spans="13:15" x14ac:dyDescent="0.3">
      <c r="M292" s="18"/>
      <c r="N292" s="20"/>
      <c r="O292" s="18"/>
    </row>
    <row r="293" spans="13:15" x14ac:dyDescent="0.3">
      <c r="M293" s="18"/>
      <c r="N293" s="20"/>
      <c r="O293" s="18"/>
    </row>
    <row r="294" spans="13:15" x14ac:dyDescent="0.3">
      <c r="M294" s="18"/>
      <c r="N294" s="20"/>
      <c r="O294" s="18"/>
    </row>
    <row r="295" spans="13:15" x14ac:dyDescent="0.3">
      <c r="M295" s="18"/>
      <c r="N295" s="20"/>
      <c r="O295" s="18"/>
    </row>
    <row r="296" spans="13:15" x14ac:dyDescent="0.3">
      <c r="M296" s="18"/>
      <c r="N296" s="20"/>
      <c r="O296" s="18"/>
    </row>
    <row r="297" spans="13:15" x14ac:dyDescent="0.3">
      <c r="M297" s="18"/>
      <c r="N297" s="20"/>
      <c r="O297" s="18"/>
    </row>
    <row r="298" spans="13:15" x14ac:dyDescent="0.3">
      <c r="M298" s="18"/>
      <c r="N298" s="20"/>
      <c r="O298" s="18"/>
    </row>
    <row r="299" spans="13:15" x14ac:dyDescent="0.3">
      <c r="M299" s="18"/>
      <c r="N299" s="20"/>
      <c r="O299" s="18"/>
    </row>
    <row r="300" spans="13:15" x14ac:dyDescent="0.3">
      <c r="M300" s="18"/>
      <c r="N300" s="20"/>
      <c r="O300" s="18"/>
    </row>
    <row r="301" spans="13:15" x14ac:dyDescent="0.3">
      <c r="M301" s="18"/>
      <c r="N301" s="20"/>
      <c r="O301" s="18"/>
    </row>
    <row r="302" spans="13:15" x14ac:dyDescent="0.3">
      <c r="M302" s="18"/>
      <c r="N302" s="20"/>
      <c r="O302" s="18"/>
    </row>
    <row r="303" spans="13:15" x14ac:dyDescent="0.3">
      <c r="M303" s="18"/>
      <c r="N303" s="20"/>
      <c r="O303" s="18"/>
    </row>
    <row r="304" spans="13:15" x14ac:dyDescent="0.3">
      <c r="M304" s="18"/>
      <c r="N304" s="20"/>
      <c r="O304" s="18"/>
    </row>
    <row r="305" spans="13:15" x14ac:dyDescent="0.3">
      <c r="M305" s="18"/>
      <c r="N305" s="20"/>
      <c r="O305" s="18"/>
    </row>
    <row r="306" spans="13:15" x14ac:dyDescent="0.3">
      <c r="M306" s="18"/>
      <c r="N306" s="20"/>
      <c r="O306" s="18"/>
    </row>
    <row r="307" spans="13:15" x14ac:dyDescent="0.3">
      <c r="M307" s="18"/>
      <c r="N307" s="20"/>
      <c r="O307" s="18"/>
    </row>
    <row r="308" spans="13:15" x14ac:dyDescent="0.3">
      <c r="M308" s="18"/>
      <c r="N308" s="20"/>
      <c r="O308" s="18"/>
    </row>
    <row r="309" spans="13:15" x14ac:dyDescent="0.3">
      <c r="M309" s="18"/>
      <c r="N309" s="20"/>
      <c r="O309" s="18"/>
    </row>
    <row r="310" spans="13:15" x14ac:dyDescent="0.3">
      <c r="M310" s="18"/>
      <c r="N310" s="20"/>
      <c r="O310" s="18"/>
    </row>
    <row r="311" spans="13:15" x14ac:dyDescent="0.3">
      <c r="M311" s="18"/>
      <c r="N311" s="20"/>
      <c r="O311" s="18"/>
    </row>
    <row r="312" spans="13:15" x14ac:dyDescent="0.3">
      <c r="M312" s="18"/>
      <c r="N312" s="20"/>
      <c r="O312" s="18"/>
    </row>
    <row r="313" spans="13:15" x14ac:dyDescent="0.3">
      <c r="M313" s="18"/>
      <c r="N313" s="20"/>
      <c r="O313" s="18"/>
    </row>
    <row r="314" spans="13:15" x14ac:dyDescent="0.3">
      <c r="M314" s="18"/>
      <c r="N314" s="20"/>
      <c r="O314" s="18"/>
    </row>
    <row r="315" spans="13:15" x14ac:dyDescent="0.3">
      <c r="M315" s="18"/>
      <c r="N315" s="20"/>
      <c r="O315" s="18"/>
    </row>
    <row r="316" spans="13:15" x14ac:dyDescent="0.3">
      <c r="M316" s="18"/>
      <c r="N316" s="20"/>
      <c r="O316" s="18"/>
    </row>
    <row r="317" spans="13:15" x14ac:dyDescent="0.3">
      <c r="M317" s="18"/>
      <c r="N317" s="20"/>
      <c r="O317" s="18"/>
    </row>
    <row r="318" spans="13:15" x14ac:dyDescent="0.3">
      <c r="M318" s="18"/>
      <c r="N318" s="20"/>
      <c r="O318" s="18"/>
    </row>
    <row r="319" spans="13:15" x14ac:dyDescent="0.3">
      <c r="M319" s="18"/>
      <c r="N319" s="20"/>
      <c r="O319" s="18"/>
    </row>
    <row r="320" spans="13:15" x14ac:dyDescent="0.3">
      <c r="M320" s="20"/>
      <c r="N320" s="20"/>
      <c r="O320" s="20"/>
    </row>
  </sheetData>
  <mergeCells count="25">
    <mergeCell ref="O46:O48"/>
    <mergeCell ref="O49:O56"/>
    <mergeCell ref="O57:O64"/>
    <mergeCell ref="M57:M64"/>
    <mergeCell ref="O4:O6"/>
    <mergeCell ref="O7:O14"/>
    <mergeCell ref="O15:O18"/>
    <mergeCell ref="O19:O20"/>
    <mergeCell ref="O21:O26"/>
    <mergeCell ref="O27:O32"/>
    <mergeCell ref="O33:O35"/>
    <mergeCell ref="O36:O39"/>
    <mergeCell ref="O40:O45"/>
    <mergeCell ref="M27:M32"/>
    <mergeCell ref="M33:M35"/>
    <mergeCell ref="M36:M39"/>
    <mergeCell ref="M40:M45"/>
    <mergeCell ref="M46:M48"/>
    <mergeCell ref="M49:M56"/>
    <mergeCell ref="B2:B3"/>
    <mergeCell ref="M4:M6"/>
    <mergeCell ref="M7:M14"/>
    <mergeCell ref="M15:M18"/>
    <mergeCell ref="M19:M20"/>
    <mergeCell ref="M21:M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Template</vt:lpstr>
      <vt:lpstr>ScrumDo Project 1</vt:lpstr>
      <vt:lpstr>ScrumDo Project 2</vt:lpstr>
      <vt:lpstr>ScrumDo Project 3</vt:lpstr>
      <vt:lpstr>ScrumDo Project 4</vt:lpstr>
      <vt:lpstr>ScrumDo Project 5</vt:lpstr>
      <vt:lpstr>ScrumDo Project 6</vt:lpstr>
      <vt:lpstr>ScrumDo Project 7</vt:lpstr>
      <vt:lpstr>ScrumDo Project 8</vt:lpstr>
      <vt:lpstr>ScrumDo Project 9</vt:lpstr>
      <vt:lpstr>ScrumDo Project 10</vt:lpstr>
      <vt:lpstr>ScrumDo Project 11</vt:lpstr>
      <vt:lpstr>ScrumDo Project 12</vt:lpstr>
      <vt:lpstr>ScrumDo Project 13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2015-05-10T07:34:45Z</dcterms:modified>
</cp:coreProperties>
</file>