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firstSheet="6" activeTab="6"/>
  </bookViews>
  <sheets>
    <sheet name="Table 1" sheetId="9" r:id="rId1"/>
    <sheet name="Template" sheetId="11" r:id="rId2"/>
    <sheet name="ScrumDo Project 1" sheetId="6" r:id="rId3"/>
    <sheet name="ScrumDo Project 2" sheetId="10" r:id="rId4"/>
    <sheet name="ScrumDo Project 3" sheetId="12" r:id="rId5"/>
    <sheet name="ScrumDo Project 4" sheetId="13" r:id="rId6"/>
    <sheet name="ScrumDo Project 5" sheetId="15" r:id="rId7"/>
    <sheet name="ScrumDo Project 6" sheetId="16" r:id="rId8"/>
    <sheet name="ScrumDo Project 7" sheetId="17" r:id="rId9"/>
    <sheet name="ScrumDo Project 8" sheetId="18" r:id="rId10"/>
    <sheet name="ScrumDo Project 9" sheetId="19" r:id="rId11"/>
    <sheet name="ScrumDo Project 10" sheetId="20" r:id="rId12"/>
    <sheet name="ScrumDo Project 11" sheetId="21" r:id="rId13"/>
    <sheet name="ScrumDo Project 12" sheetId="22" r:id="rId14"/>
    <sheet name="ScrumDo Project 13" sheetId="23" r:id="rId15"/>
    <sheet name="Results" sheetId="14" r:id="rId16"/>
  </sheets>
  <calcPr calcId="145621" concurrentCalc="0"/>
</workbook>
</file>

<file path=xl/calcChain.xml><?xml version="1.0" encoding="utf-8"?>
<calcChain xmlns="http://schemas.openxmlformats.org/spreadsheetml/2006/main">
  <c r="C4" i="14" l="1"/>
  <c r="D4" i="14"/>
  <c r="C11" i="14"/>
  <c r="D11" i="14"/>
  <c r="C8" i="14"/>
  <c r="D8" i="14"/>
  <c r="H5" i="23"/>
  <c r="H6" i="23"/>
  <c r="H7" i="23"/>
  <c r="H8" i="23"/>
  <c r="H9" i="23"/>
  <c r="H10" i="23"/>
  <c r="H4" i="23"/>
  <c r="H5" i="22"/>
  <c r="H6" i="22"/>
  <c r="H7" i="22"/>
  <c r="H8" i="22"/>
  <c r="H9" i="22"/>
  <c r="H10" i="22"/>
  <c r="H4" i="22"/>
  <c r="H5" i="21"/>
  <c r="H6" i="21"/>
  <c r="H7" i="21"/>
  <c r="H8" i="21"/>
  <c r="H9" i="21"/>
  <c r="H10" i="21"/>
  <c r="H4" i="21"/>
  <c r="G5" i="20"/>
  <c r="G6" i="20"/>
  <c r="G7" i="20"/>
  <c r="G8" i="20"/>
  <c r="G9" i="20"/>
  <c r="G10" i="20"/>
  <c r="G4" i="20"/>
  <c r="H5" i="19"/>
  <c r="H6" i="19"/>
  <c r="H7" i="19"/>
  <c r="H8" i="19"/>
  <c r="H9" i="19"/>
  <c r="H10" i="19"/>
  <c r="H4" i="19"/>
  <c r="H5" i="18"/>
  <c r="H6" i="18"/>
  <c r="H7" i="18"/>
  <c r="H8" i="18"/>
  <c r="H9" i="18"/>
  <c r="H10" i="18"/>
  <c r="H4" i="18"/>
  <c r="H5" i="17"/>
  <c r="H6" i="17"/>
  <c r="H7" i="17"/>
  <c r="H8" i="17"/>
  <c r="H9" i="17"/>
  <c r="H10" i="17"/>
  <c r="H4" i="17"/>
  <c r="H5" i="16"/>
  <c r="H6" i="16"/>
  <c r="H7" i="16"/>
  <c r="H8" i="16"/>
  <c r="H9" i="16"/>
  <c r="H10" i="16"/>
  <c r="H4" i="16"/>
  <c r="H5" i="15"/>
  <c r="H6" i="15"/>
  <c r="H7" i="15"/>
  <c r="H8" i="15"/>
  <c r="H9" i="15"/>
  <c r="H10" i="15"/>
  <c r="H4" i="15"/>
  <c r="H5" i="12"/>
  <c r="H6" i="12"/>
  <c r="H7" i="12"/>
  <c r="H8" i="12"/>
  <c r="H9" i="12"/>
  <c r="H10" i="12"/>
  <c r="H4" i="12"/>
  <c r="H4" i="13"/>
  <c r="H6" i="13"/>
  <c r="H7" i="13"/>
  <c r="H8" i="13"/>
  <c r="H9" i="13"/>
  <c r="H10" i="13"/>
  <c r="H5" i="13"/>
  <c r="T724" i="15"/>
  <c r="L4" i="15"/>
  <c r="L5" i="15"/>
  <c r="L6" i="15"/>
  <c r="L7" i="15"/>
  <c r="L8" i="15"/>
  <c r="L9" i="15"/>
  <c r="L10" i="15"/>
  <c r="D13" i="15"/>
  <c r="T595" i="18"/>
  <c r="L4" i="18"/>
  <c r="L5" i="18"/>
  <c r="L6" i="18"/>
  <c r="L7" i="18"/>
  <c r="L8" i="18"/>
  <c r="L9" i="18"/>
  <c r="L10" i="18"/>
  <c r="D13" i="18"/>
  <c r="T320" i="6"/>
  <c r="L4" i="6"/>
  <c r="L5" i="6"/>
  <c r="L6" i="6"/>
  <c r="L7" i="6"/>
  <c r="L8" i="6"/>
  <c r="L9" i="6"/>
  <c r="L10" i="6"/>
  <c r="D13" i="6"/>
  <c r="O4" i="23"/>
  <c r="V30" i="23"/>
  <c r="V31" i="23"/>
  <c r="V32" i="23"/>
  <c r="V28" i="23"/>
  <c r="V29" i="23"/>
  <c r="V22" i="23"/>
  <c r="V23" i="23"/>
  <c r="V24" i="23"/>
  <c r="V25" i="23"/>
  <c r="V26" i="23"/>
  <c r="V27" i="23"/>
  <c r="V19" i="23"/>
  <c r="V20" i="23"/>
  <c r="V21" i="23"/>
  <c r="V17" i="23"/>
  <c r="V18" i="23"/>
  <c r="V13" i="23"/>
  <c r="V14" i="23"/>
  <c r="V15" i="23"/>
  <c r="V16" i="23"/>
  <c r="V9" i="23"/>
  <c r="V10" i="23"/>
  <c r="V11" i="23"/>
  <c r="V6" i="23"/>
  <c r="V7" i="23"/>
  <c r="V8" i="23"/>
  <c r="U6" i="23"/>
  <c r="U30" i="23"/>
  <c r="T34" i="23"/>
  <c r="C16" i="14"/>
  <c r="S34" i="23"/>
  <c r="R34" i="23"/>
  <c r="I5" i="23"/>
  <c r="E11" i="23"/>
  <c r="J10" i="23"/>
  <c r="J9" i="23"/>
  <c r="J8" i="23"/>
  <c r="J7" i="23"/>
  <c r="J6" i="23"/>
  <c r="J5" i="23"/>
  <c r="J4" i="23"/>
  <c r="V516" i="22"/>
  <c r="V517" i="22"/>
  <c r="V518" i="22"/>
  <c r="V519" i="22"/>
  <c r="V520" i="22"/>
  <c r="V521" i="22"/>
  <c r="V522" i="22"/>
  <c r="V523" i="22"/>
  <c r="V524" i="22"/>
  <c r="V525" i="22"/>
  <c r="V526" i="22"/>
  <c r="V527" i="22"/>
  <c r="V528" i="22"/>
  <c r="V529" i="22"/>
  <c r="V530" i="22"/>
  <c r="V531" i="22"/>
  <c r="V532" i="22"/>
  <c r="V514" i="22"/>
  <c r="V515" i="22"/>
  <c r="V489" i="22"/>
  <c r="V490" i="22"/>
  <c r="V491" i="22"/>
  <c r="V492" i="22"/>
  <c r="V493" i="22"/>
  <c r="V494" i="22"/>
  <c r="V495" i="22"/>
  <c r="V496" i="22"/>
  <c r="V497" i="22"/>
  <c r="V498" i="22"/>
  <c r="V499" i="22"/>
  <c r="V500" i="22"/>
  <c r="V501" i="22"/>
  <c r="V502" i="22"/>
  <c r="V503" i="22"/>
  <c r="V504" i="22"/>
  <c r="V505" i="22"/>
  <c r="V506" i="22"/>
  <c r="V507" i="22"/>
  <c r="V508" i="22"/>
  <c r="V509" i="22"/>
  <c r="V510" i="22"/>
  <c r="V511" i="22"/>
  <c r="V512" i="22"/>
  <c r="V513" i="22"/>
  <c r="V474" i="22"/>
  <c r="V475" i="22"/>
  <c r="V476" i="22"/>
  <c r="V477" i="22"/>
  <c r="V478" i="22"/>
  <c r="V479" i="22"/>
  <c r="V480" i="22"/>
  <c r="V481" i="22"/>
  <c r="V482" i="22"/>
  <c r="V483" i="22"/>
  <c r="V484" i="22"/>
  <c r="V485" i="22"/>
  <c r="V486" i="22"/>
  <c r="V487" i="22"/>
  <c r="V488" i="22"/>
  <c r="V472" i="22"/>
  <c r="V473" i="22"/>
  <c r="V471" i="22"/>
  <c r="V452" i="22"/>
  <c r="V453" i="22"/>
  <c r="V454" i="22"/>
  <c r="V455" i="22"/>
  <c r="V456" i="22"/>
  <c r="V457" i="22"/>
  <c r="V458" i="22"/>
  <c r="V459" i="22"/>
  <c r="V460" i="22"/>
  <c r="V461" i="22"/>
  <c r="V462" i="22"/>
  <c r="V463" i="22"/>
  <c r="V464" i="22"/>
  <c r="V465" i="22"/>
  <c r="V466" i="22"/>
  <c r="V467" i="22"/>
  <c r="V468" i="22"/>
  <c r="V469" i="22"/>
  <c r="V470" i="22"/>
  <c r="V432" i="22"/>
  <c r="V433" i="22"/>
  <c r="V434" i="22"/>
  <c r="V435" i="22"/>
  <c r="V436" i="22"/>
  <c r="V437" i="22"/>
  <c r="V438" i="22"/>
  <c r="V439" i="22"/>
  <c r="V440" i="22"/>
  <c r="V441" i="22"/>
  <c r="V442" i="22"/>
  <c r="V443" i="22"/>
  <c r="V444" i="22"/>
  <c r="V445" i="22"/>
  <c r="V446" i="22"/>
  <c r="V447" i="22"/>
  <c r="V448" i="22"/>
  <c r="V449" i="22"/>
  <c r="V450" i="22"/>
  <c r="V451" i="22"/>
  <c r="V431" i="22"/>
  <c r="V417" i="22"/>
  <c r="V418" i="22"/>
  <c r="V419" i="22"/>
  <c r="V420" i="22"/>
  <c r="V421" i="22"/>
  <c r="V422" i="22"/>
  <c r="V423" i="22"/>
  <c r="V424" i="22"/>
  <c r="V425" i="22"/>
  <c r="V426" i="22"/>
  <c r="V427" i="22"/>
  <c r="V428" i="22"/>
  <c r="V429" i="22"/>
  <c r="V430" i="22"/>
  <c r="V415" i="22"/>
  <c r="V416" i="22"/>
  <c r="V401" i="22"/>
  <c r="V402" i="22"/>
  <c r="V403" i="22"/>
  <c r="V404" i="22"/>
  <c r="V405" i="22"/>
  <c r="V406" i="22"/>
  <c r="V407" i="22"/>
  <c r="V408" i="22"/>
  <c r="V409" i="22"/>
  <c r="V410" i="22"/>
  <c r="V411" i="22"/>
  <c r="V412" i="22"/>
  <c r="V413" i="22"/>
  <c r="V414" i="22"/>
  <c r="V386" i="22"/>
  <c r="V387" i="22"/>
  <c r="V388" i="22"/>
  <c r="V389" i="22"/>
  <c r="V390" i="22"/>
  <c r="V391" i="22"/>
  <c r="V392" i="22"/>
  <c r="V393" i="22"/>
  <c r="V394" i="22"/>
  <c r="V395" i="22"/>
  <c r="V396" i="22"/>
  <c r="V397" i="22"/>
  <c r="V398" i="22"/>
  <c r="V399" i="22"/>
  <c r="V400" i="22"/>
  <c r="V383" i="22"/>
  <c r="V384" i="22"/>
  <c r="V385" i="22"/>
  <c r="V382" i="22"/>
  <c r="V362" i="22"/>
  <c r="V363" i="22"/>
  <c r="V364" i="22"/>
  <c r="V365" i="22"/>
  <c r="V366" i="22"/>
  <c r="V367" i="22"/>
  <c r="V368" i="22"/>
  <c r="V369" i="22"/>
  <c r="V370" i="22"/>
  <c r="V371" i="22"/>
  <c r="V372" i="22"/>
  <c r="V373" i="22"/>
  <c r="V374" i="22"/>
  <c r="V375" i="22"/>
  <c r="V376" i="22"/>
  <c r="V377" i="22"/>
  <c r="V378" i="22"/>
  <c r="V379" i="22"/>
  <c r="V380" i="22"/>
  <c r="V381" i="22"/>
  <c r="V350" i="22"/>
  <c r="V351" i="22"/>
  <c r="V352" i="22"/>
  <c r="V353" i="22"/>
  <c r="V354" i="22"/>
  <c r="V355" i="22"/>
  <c r="V356" i="22"/>
  <c r="V357" i="22"/>
  <c r="V358" i="22"/>
  <c r="V359" i="22"/>
  <c r="V360" i="22"/>
  <c r="V361" i="22"/>
  <c r="V347" i="22"/>
  <c r="V348" i="22"/>
  <c r="V349" i="22"/>
  <c r="V334" i="22"/>
  <c r="V335" i="22"/>
  <c r="V336" i="22"/>
  <c r="V337" i="22"/>
  <c r="V338" i="22"/>
  <c r="V339" i="22"/>
  <c r="V340" i="22"/>
  <c r="V341" i="22"/>
  <c r="V342" i="22"/>
  <c r="V343" i="22"/>
  <c r="V344" i="22"/>
  <c r="V345" i="22"/>
  <c r="V346" i="22"/>
  <c r="V333" i="22"/>
  <c r="V319" i="22"/>
  <c r="V320" i="22"/>
  <c r="V321" i="22"/>
  <c r="V322" i="22"/>
  <c r="V323" i="22"/>
  <c r="V324" i="22"/>
  <c r="V325" i="22"/>
  <c r="V326" i="22"/>
  <c r="V327" i="22"/>
  <c r="V328" i="22"/>
  <c r="V329" i="22"/>
  <c r="V330" i="22"/>
  <c r="V331" i="22"/>
  <c r="V332" i="22"/>
  <c r="V317" i="22"/>
  <c r="V318" i="22"/>
  <c r="V308" i="22"/>
  <c r="V309" i="22"/>
  <c r="V310" i="22"/>
  <c r="V311" i="22"/>
  <c r="V312" i="22"/>
  <c r="V313" i="22"/>
  <c r="V314" i="22"/>
  <c r="V315" i="22"/>
  <c r="V316" i="22"/>
  <c r="V304" i="22"/>
  <c r="V305" i="22"/>
  <c r="V306" i="22"/>
  <c r="V307" i="22"/>
  <c r="V280" i="22"/>
  <c r="V281" i="22"/>
  <c r="V282" i="22"/>
  <c r="V283" i="22"/>
  <c r="V284" i="22"/>
  <c r="V285" i="22"/>
  <c r="V286" i="22"/>
  <c r="V287" i="22"/>
  <c r="V288" i="22"/>
  <c r="V289" i="22"/>
  <c r="V290" i="22"/>
  <c r="V291" i="22"/>
  <c r="V292" i="22"/>
  <c r="V293" i="22"/>
  <c r="V294" i="22"/>
  <c r="V295" i="22"/>
  <c r="V296" i="22"/>
  <c r="V297" i="22"/>
  <c r="V298" i="22"/>
  <c r="V299" i="22"/>
  <c r="V300" i="22"/>
  <c r="V301" i="22"/>
  <c r="V302" i="22"/>
  <c r="V303" i="22"/>
  <c r="V279" i="22"/>
  <c r="V278" i="22"/>
  <c r="V262" i="22"/>
  <c r="V263" i="22"/>
  <c r="V264" i="22"/>
  <c r="V265" i="22"/>
  <c r="V266" i="22"/>
  <c r="V267" i="22"/>
  <c r="V268" i="22"/>
  <c r="V269" i="22"/>
  <c r="V270" i="22"/>
  <c r="V271" i="22"/>
  <c r="V272" i="22"/>
  <c r="V273" i="22"/>
  <c r="V274" i="22"/>
  <c r="V275" i="22"/>
  <c r="V276" i="22"/>
  <c r="V277" i="22"/>
  <c r="V260" i="22"/>
  <c r="V261" i="22"/>
  <c r="V259" i="22"/>
  <c r="V238" i="22"/>
  <c r="V239" i="22"/>
  <c r="V240" i="22"/>
  <c r="V241" i="22"/>
  <c r="V242" i="22"/>
  <c r="V243" i="22"/>
  <c r="V244" i="22"/>
  <c r="V245" i="22"/>
  <c r="V246" i="22"/>
  <c r="V247" i="22"/>
  <c r="V248" i="22"/>
  <c r="V249" i="22"/>
  <c r="V250" i="22"/>
  <c r="V251" i="22"/>
  <c r="V252" i="22"/>
  <c r="V253" i="22"/>
  <c r="V254" i="22"/>
  <c r="V255" i="22"/>
  <c r="V256" i="22"/>
  <c r="V257" i="22"/>
  <c r="V258" i="22"/>
  <c r="V222" i="22"/>
  <c r="V223" i="22"/>
  <c r="V224" i="22"/>
  <c r="V225" i="22"/>
  <c r="V226" i="22"/>
  <c r="V227" i="22"/>
  <c r="V228" i="22"/>
  <c r="V229" i="22"/>
  <c r="V230" i="22"/>
  <c r="V231" i="22"/>
  <c r="V232" i="22"/>
  <c r="V233" i="22"/>
  <c r="V234" i="22"/>
  <c r="V235" i="22"/>
  <c r="V236" i="22"/>
  <c r="V237" i="22"/>
  <c r="V202" i="22"/>
  <c r="V203" i="22"/>
  <c r="V204" i="22"/>
  <c r="V205" i="22"/>
  <c r="V206" i="22"/>
  <c r="V207" i="22"/>
  <c r="V208" i="22"/>
  <c r="V209" i="22"/>
  <c r="V210" i="22"/>
  <c r="V211" i="22"/>
  <c r="V212" i="22"/>
  <c r="V213" i="22"/>
  <c r="V214" i="22"/>
  <c r="V215" i="22"/>
  <c r="V216" i="22"/>
  <c r="V217" i="22"/>
  <c r="V218" i="22"/>
  <c r="V219" i="22"/>
  <c r="V220" i="22"/>
  <c r="V221" i="22"/>
  <c r="V201" i="22"/>
  <c r="V182" i="22"/>
  <c r="V183" i="22"/>
  <c r="V184" i="22"/>
  <c r="V185" i="22"/>
  <c r="V186" i="22"/>
  <c r="V187" i="22"/>
  <c r="V188" i="22"/>
  <c r="V189" i="22"/>
  <c r="V190" i="22"/>
  <c r="V191" i="22"/>
  <c r="V192" i="22"/>
  <c r="V193" i="22"/>
  <c r="V194" i="22"/>
  <c r="V195" i="22"/>
  <c r="V196" i="22"/>
  <c r="V197" i="22"/>
  <c r="V198" i="22"/>
  <c r="V199" i="22"/>
  <c r="V200" i="22"/>
  <c r="V158" i="22"/>
  <c r="V159" i="22"/>
  <c r="V160" i="22"/>
  <c r="V161" i="22"/>
  <c r="V162" i="22"/>
  <c r="V163" i="22"/>
  <c r="V164" i="22"/>
  <c r="V165" i="22"/>
  <c r="V166" i="22"/>
  <c r="V167" i="22"/>
  <c r="V168" i="22"/>
  <c r="V169" i="22"/>
  <c r="V170" i="22"/>
  <c r="V171" i="22"/>
  <c r="V172" i="22"/>
  <c r="V173" i="22"/>
  <c r="V174" i="22"/>
  <c r="V175" i="22"/>
  <c r="V176" i="22"/>
  <c r="V177" i="22"/>
  <c r="V178" i="22"/>
  <c r="V179" i="22"/>
  <c r="V180" i="22"/>
  <c r="V181" i="22"/>
  <c r="V135" i="22"/>
  <c r="V136" i="22"/>
  <c r="V137" i="22"/>
  <c r="V138" i="22"/>
  <c r="V139" i="22"/>
  <c r="V140" i="22"/>
  <c r="V141" i="22"/>
  <c r="V142" i="22"/>
  <c r="V143" i="22"/>
  <c r="V144" i="22"/>
  <c r="V145" i="22"/>
  <c r="V146" i="22"/>
  <c r="V147" i="22"/>
  <c r="V148" i="22"/>
  <c r="V149" i="22"/>
  <c r="V150" i="22"/>
  <c r="V151" i="22"/>
  <c r="V152" i="22"/>
  <c r="V153" i="22"/>
  <c r="V154" i="22"/>
  <c r="V155" i="22"/>
  <c r="V156" i="22"/>
  <c r="V157" i="22"/>
  <c r="V134" i="22"/>
  <c r="V119" i="22"/>
  <c r="V120" i="22"/>
  <c r="V121" i="22"/>
  <c r="V122" i="22"/>
  <c r="V123" i="22"/>
  <c r="V124" i="22"/>
  <c r="V125" i="22"/>
  <c r="V126" i="22"/>
  <c r="V127" i="22"/>
  <c r="V128" i="22"/>
  <c r="V129" i="22"/>
  <c r="V130" i="22"/>
  <c r="V131" i="22"/>
  <c r="V132" i="22"/>
  <c r="V133" i="22"/>
  <c r="V118" i="22"/>
  <c r="V117" i="22"/>
  <c r="V105" i="22"/>
  <c r="V106" i="22"/>
  <c r="V107" i="22"/>
  <c r="V108" i="22"/>
  <c r="V109" i="22"/>
  <c r="V110" i="22"/>
  <c r="V111" i="22"/>
  <c r="V112" i="22"/>
  <c r="V113" i="22"/>
  <c r="V114" i="22"/>
  <c r="V115" i="22"/>
  <c r="V116" i="22"/>
  <c r="V104" i="22"/>
  <c r="V95" i="22"/>
  <c r="V96" i="22"/>
  <c r="V97" i="22"/>
  <c r="V98" i="22"/>
  <c r="V99" i="22"/>
  <c r="V100" i="22"/>
  <c r="V101" i="22"/>
  <c r="V102" i="22"/>
  <c r="V103" i="22"/>
  <c r="V93" i="22"/>
  <c r="V94" i="22"/>
  <c r="V89" i="22"/>
  <c r="V90" i="22"/>
  <c r="V91" i="22"/>
  <c r="V92" i="22"/>
  <c r="V87" i="22"/>
  <c r="V88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V78" i="22"/>
  <c r="V79" i="22"/>
  <c r="V80" i="22"/>
  <c r="V81" i="22"/>
  <c r="V82" i="22"/>
  <c r="V83" i="22"/>
  <c r="V84" i="22"/>
  <c r="V85" i="22"/>
  <c r="V86" i="22"/>
  <c r="V44" i="22"/>
  <c r="V45" i="22"/>
  <c r="V46" i="22"/>
  <c r="V47" i="22"/>
  <c r="V48" i="22"/>
  <c r="V49" i="22"/>
  <c r="V50" i="22"/>
  <c r="V51" i="22"/>
  <c r="V52" i="22"/>
  <c r="V53" i="22"/>
  <c r="V54" i="22"/>
  <c r="V55" i="22"/>
  <c r="V56" i="22"/>
  <c r="V57" i="22"/>
  <c r="V58" i="22"/>
  <c r="V59" i="22"/>
  <c r="V60" i="22"/>
  <c r="V61" i="22"/>
  <c r="V62" i="22"/>
  <c r="V63" i="22"/>
  <c r="V22" i="22"/>
  <c r="V23" i="22"/>
  <c r="V24" i="22"/>
  <c r="V25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" i="22"/>
  <c r="V5" i="22"/>
  <c r="V6" i="22"/>
  <c r="V7" i="22"/>
  <c r="V8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1" i="22"/>
  <c r="U5" i="22"/>
  <c r="U6" i="22"/>
  <c r="U8" i="22"/>
  <c r="U13" i="22"/>
  <c r="U15" i="22"/>
  <c r="U16" i="22"/>
  <c r="U18" i="22"/>
  <c r="U23" i="22"/>
  <c r="U25" i="22"/>
  <c r="U26" i="22"/>
  <c r="U30" i="22"/>
  <c r="U33" i="22"/>
  <c r="U37" i="22"/>
  <c r="U38" i="22"/>
  <c r="U40" i="22"/>
  <c r="U45" i="22"/>
  <c r="U47" i="22"/>
  <c r="U48" i="22"/>
  <c r="U50" i="22"/>
  <c r="U55" i="22"/>
  <c r="U57" i="22"/>
  <c r="U58" i="22"/>
  <c r="U62" i="22"/>
  <c r="U65" i="22"/>
  <c r="U69" i="22"/>
  <c r="U70" i="22"/>
  <c r="U72" i="22"/>
  <c r="U77" i="22"/>
  <c r="U79" i="22"/>
  <c r="U80" i="22"/>
  <c r="U82" i="22"/>
  <c r="U87" i="22"/>
  <c r="U89" i="22"/>
  <c r="U90" i="22"/>
  <c r="U94" i="22"/>
  <c r="U97" i="22"/>
  <c r="U101" i="22"/>
  <c r="U102" i="22"/>
  <c r="U104" i="22"/>
  <c r="U109" i="22"/>
  <c r="U111" i="22"/>
  <c r="U112" i="22"/>
  <c r="U114" i="22"/>
  <c r="U119" i="22"/>
  <c r="U121" i="22"/>
  <c r="U122" i="22"/>
  <c r="U126" i="22"/>
  <c r="U129" i="22"/>
  <c r="U133" i="22"/>
  <c r="U134" i="22"/>
  <c r="U136" i="22"/>
  <c r="U141" i="22"/>
  <c r="U143" i="22"/>
  <c r="U144" i="22"/>
  <c r="U146" i="22"/>
  <c r="U151" i="22"/>
  <c r="U153" i="22"/>
  <c r="U154" i="22"/>
  <c r="U158" i="22"/>
  <c r="U161" i="22"/>
  <c r="U165" i="22"/>
  <c r="U166" i="22"/>
  <c r="U168" i="22"/>
  <c r="U173" i="22"/>
  <c r="U175" i="22"/>
  <c r="U176" i="22"/>
  <c r="U178" i="22"/>
  <c r="U182" i="22"/>
  <c r="U184" i="22"/>
  <c r="U185" i="22"/>
  <c r="U188" i="22"/>
  <c r="U191" i="22"/>
  <c r="U193" i="22"/>
  <c r="U194" i="22"/>
  <c r="U197" i="22"/>
  <c r="U200" i="22"/>
  <c r="U202" i="22"/>
  <c r="U204" i="22"/>
  <c r="U206" i="22"/>
  <c r="U209" i="22"/>
  <c r="U212" i="22"/>
  <c r="U213" i="22"/>
  <c r="U215" i="22"/>
  <c r="U218" i="22"/>
  <c r="U221" i="22"/>
  <c r="U222" i="22"/>
  <c r="U224" i="22"/>
  <c r="U228" i="22"/>
  <c r="U230" i="22"/>
  <c r="U231" i="22"/>
  <c r="U233" i="22"/>
  <c r="U237" i="22"/>
  <c r="U239" i="22"/>
  <c r="U240" i="22"/>
  <c r="U242" i="22"/>
  <c r="U246" i="22"/>
  <c r="U248" i="22"/>
  <c r="U249" i="22"/>
  <c r="U252" i="22"/>
  <c r="U255" i="22"/>
  <c r="U257" i="22"/>
  <c r="U258" i="22"/>
  <c r="U261" i="22"/>
  <c r="U264" i="22"/>
  <c r="U266" i="22"/>
  <c r="U268" i="22"/>
  <c r="U270" i="22"/>
  <c r="U273" i="22"/>
  <c r="U276" i="22"/>
  <c r="U277" i="22"/>
  <c r="U279" i="22"/>
  <c r="U282" i="22"/>
  <c r="U285" i="22"/>
  <c r="U286" i="22"/>
  <c r="U288" i="22"/>
  <c r="U292" i="22"/>
  <c r="U294" i="22"/>
  <c r="U295" i="22"/>
  <c r="U297" i="22"/>
  <c r="U301" i="22"/>
  <c r="U303" i="22"/>
  <c r="U304" i="22"/>
  <c r="U306" i="22"/>
  <c r="U310" i="22"/>
  <c r="U312" i="22"/>
  <c r="U313" i="22"/>
  <c r="U316" i="22"/>
  <c r="U319" i="22"/>
  <c r="U321" i="22"/>
  <c r="U322" i="22"/>
  <c r="U325" i="22"/>
  <c r="U328" i="22"/>
  <c r="U330" i="22"/>
  <c r="U332" i="22"/>
  <c r="U334" i="22"/>
  <c r="U337" i="22"/>
  <c r="U340" i="22"/>
  <c r="U341" i="22"/>
  <c r="U343" i="22"/>
  <c r="U346" i="22"/>
  <c r="U349" i="22"/>
  <c r="U350" i="22"/>
  <c r="U352" i="22"/>
  <c r="U356" i="22"/>
  <c r="U358" i="22"/>
  <c r="U359" i="22"/>
  <c r="U361" i="22"/>
  <c r="U365" i="22"/>
  <c r="U367" i="22"/>
  <c r="U368" i="22"/>
  <c r="U370" i="22"/>
  <c r="U374" i="22"/>
  <c r="U376" i="22"/>
  <c r="U377" i="22"/>
  <c r="U380" i="22"/>
  <c r="U383" i="22"/>
  <c r="U385" i="22"/>
  <c r="U386" i="22"/>
  <c r="U389" i="22"/>
  <c r="U392" i="22"/>
  <c r="U394" i="22"/>
  <c r="U396" i="22"/>
  <c r="U398" i="22"/>
  <c r="U401" i="22"/>
  <c r="U404" i="22"/>
  <c r="U405" i="22"/>
  <c r="U407" i="22"/>
  <c r="U410" i="22"/>
  <c r="U413" i="22"/>
  <c r="U414" i="22"/>
  <c r="U416" i="22"/>
  <c r="U420" i="22"/>
  <c r="U422" i="22"/>
  <c r="U423" i="22"/>
  <c r="U425" i="22"/>
  <c r="U429" i="22"/>
  <c r="U431" i="22"/>
  <c r="U432" i="22"/>
  <c r="U434" i="22"/>
  <c r="U438" i="22"/>
  <c r="U440" i="22"/>
  <c r="U441" i="22"/>
  <c r="U444" i="22"/>
  <c r="U447" i="22"/>
  <c r="U449" i="22"/>
  <c r="U450" i="22"/>
  <c r="U453" i="22"/>
  <c r="U456" i="22"/>
  <c r="U458" i="22"/>
  <c r="U460" i="22"/>
  <c r="U462" i="22"/>
  <c r="U465" i="22"/>
  <c r="U468" i="22"/>
  <c r="U469" i="22"/>
  <c r="U471" i="22"/>
  <c r="U474" i="22"/>
  <c r="U477" i="22"/>
  <c r="U478" i="22"/>
  <c r="U480" i="22"/>
  <c r="U484" i="22"/>
  <c r="U486" i="22"/>
  <c r="U487" i="22"/>
  <c r="U489" i="22"/>
  <c r="U493" i="22"/>
  <c r="U495" i="22"/>
  <c r="U496" i="22"/>
  <c r="U498" i="22"/>
  <c r="U502" i="22"/>
  <c r="U504" i="22"/>
  <c r="U505" i="22"/>
  <c r="U508" i="22"/>
  <c r="U511" i="22"/>
  <c r="U513" i="22"/>
  <c r="U514" i="22"/>
  <c r="U517" i="22"/>
  <c r="U520" i="22"/>
  <c r="U522" i="22"/>
  <c r="U524" i="22"/>
  <c r="U526" i="22"/>
  <c r="U529" i="22"/>
  <c r="U532" i="22"/>
  <c r="U4" i="22"/>
  <c r="T533" i="22"/>
  <c r="C15" i="14"/>
  <c r="S533" i="22"/>
  <c r="R533" i="22"/>
  <c r="U10" i="22"/>
  <c r="E11" i="22"/>
  <c r="J10" i="22"/>
  <c r="J9" i="22"/>
  <c r="J8" i="22"/>
  <c r="J7" i="22"/>
  <c r="J6" i="22"/>
  <c r="J5" i="22"/>
  <c r="J4" i="22"/>
  <c r="V215" i="21"/>
  <c r="V216" i="21"/>
  <c r="V217" i="21"/>
  <c r="V218" i="21"/>
  <c r="V219" i="21"/>
  <c r="V220" i="21"/>
  <c r="V221" i="21"/>
  <c r="V222" i="21"/>
  <c r="V223" i="21"/>
  <c r="V224" i="21"/>
  <c r="V225" i="21"/>
  <c r="V226" i="21"/>
  <c r="V227" i="21"/>
  <c r="V228" i="21"/>
  <c r="V208" i="21"/>
  <c r="V209" i="21"/>
  <c r="V210" i="21"/>
  <c r="V211" i="21"/>
  <c r="V212" i="21"/>
  <c r="V213" i="21"/>
  <c r="V214" i="21"/>
  <c r="V200" i="21"/>
  <c r="V201" i="21"/>
  <c r="V202" i="21"/>
  <c r="V203" i="21"/>
  <c r="V204" i="21"/>
  <c r="V205" i="21"/>
  <c r="V206" i="21"/>
  <c r="V207" i="21"/>
  <c r="V190" i="21"/>
  <c r="V191" i="21"/>
  <c r="V192" i="21"/>
  <c r="V193" i="21"/>
  <c r="V194" i="21"/>
  <c r="V195" i="21"/>
  <c r="V196" i="21"/>
  <c r="V197" i="21"/>
  <c r="V198" i="21"/>
  <c r="V199" i="21"/>
  <c r="V189" i="21"/>
  <c r="V182" i="21"/>
  <c r="V183" i="21"/>
  <c r="V184" i="21"/>
  <c r="V185" i="21"/>
  <c r="V186" i="21"/>
  <c r="V187" i="21"/>
  <c r="V188" i="21"/>
  <c r="V174" i="21"/>
  <c r="V175" i="21"/>
  <c r="V176" i="21"/>
  <c r="V177" i="21"/>
  <c r="V178" i="21"/>
  <c r="V179" i="21"/>
  <c r="V180" i="21"/>
  <c r="V181" i="21"/>
  <c r="V162" i="21"/>
  <c r="V163" i="21"/>
  <c r="V164" i="21"/>
  <c r="V165" i="21"/>
  <c r="V166" i="21"/>
  <c r="V167" i="21"/>
  <c r="V168" i="21"/>
  <c r="V169" i="21"/>
  <c r="V170" i="21"/>
  <c r="V171" i="21"/>
  <c r="V172" i="21"/>
  <c r="V173" i="21"/>
  <c r="V151" i="21"/>
  <c r="V152" i="21"/>
  <c r="V153" i="21"/>
  <c r="V154" i="21"/>
  <c r="V155" i="21"/>
  <c r="V156" i="21"/>
  <c r="V157" i="21"/>
  <c r="V158" i="21"/>
  <c r="V159" i="21"/>
  <c r="V160" i="21"/>
  <c r="V161" i="21"/>
  <c r="V140" i="21"/>
  <c r="V141" i="21"/>
  <c r="V142" i="21"/>
  <c r="V143" i="21"/>
  <c r="V144" i="21"/>
  <c r="V145" i="21"/>
  <c r="V146" i="21"/>
  <c r="V147" i="21"/>
  <c r="V148" i="21"/>
  <c r="V149" i="21"/>
  <c r="V150" i="21"/>
  <c r="V134" i="21"/>
  <c r="V135" i="21"/>
  <c r="V136" i="21"/>
  <c r="V137" i="21"/>
  <c r="V138" i="21"/>
  <c r="V139" i="21"/>
  <c r="V133" i="21"/>
  <c r="V124" i="21"/>
  <c r="V125" i="21"/>
  <c r="V126" i="21"/>
  <c r="V127" i="21"/>
  <c r="V128" i="21"/>
  <c r="V129" i="21"/>
  <c r="V130" i="21"/>
  <c r="V131" i="21"/>
  <c r="V132" i="21"/>
  <c r="V123" i="21"/>
  <c r="V114" i="21"/>
  <c r="V115" i="21"/>
  <c r="V116" i="21"/>
  <c r="V117" i="21"/>
  <c r="V118" i="21"/>
  <c r="V119" i="21"/>
  <c r="V120" i="21"/>
  <c r="V121" i="21"/>
  <c r="V122" i="21"/>
  <c r="V113" i="21"/>
  <c r="V100" i="21"/>
  <c r="V101" i="21"/>
  <c r="V102" i="21"/>
  <c r="V103" i="21"/>
  <c r="V104" i="21"/>
  <c r="V105" i="21"/>
  <c r="V106" i="21"/>
  <c r="V107" i="21"/>
  <c r="V108" i="21"/>
  <c r="V109" i="21"/>
  <c r="V110" i="21"/>
  <c r="V111" i="21"/>
  <c r="V112" i="21"/>
  <c r="V99" i="21"/>
  <c r="V89" i="21"/>
  <c r="V90" i="21"/>
  <c r="V91" i="21"/>
  <c r="V92" i="21"/>
  <c r="V93" i="21"/>
  <c r="V94" i="21"/>
  <c r="V95" i="21"/>
  <c r="V96" i="21"/>
  <c r="V97" i="21"/>
  <c r="V98" i="21"/>
  <c r="V83" i="21"/>
  <c r="V84" i="21"/>
  <c r="V85" i="21"/>
  <c r="V86" i="21"/>
  <c r="V87" i="21"/>
  <c r="V88" i="21"/>
  <c r="V65" i="21"/>
  <c r="V66" i="21"/>
  <c r="V67" i="21"/>
  <c r="V68" i="21"/>
  <c r="V69" i="21"/>
  <c r="V70" i="21"/>
  <c r="V71" i="21"/>
  <c r="V72" i="21"/>
  <c r="V73" i="21"/>
  <c r="V74" i="21"/>
  <c r="V75" i="21"/>
  <c r="V76" i="21"/>
  <c r="V77" i="21"/>
  <c r="V78" i="21"/>
  <c r="V79" i="21"/>
  <c r="V80" i="21"/>
  <c r="V81" i="21"/>
  <c r="V82" i="21"/>
  <c r="V64" i="21"/>
  <c r="V48" i="21"/>
  <c r="V49" i="21"/>
  <c r="V50" i="21"/>
  <c r="V51" i="21"/>
  <c r="V52" i="21"/>
  <c r="V53" i="21"/>
  <c r="V54" i="21"/>
  <c r="V55" i="21"/>
  <c r="V56" i="21"/>
  <c r="V57" i="21"/>
  <c r="V58" i="21"/>
  <c r="V59" i="21"/>
  <c r="V60" i="21"/>
  <c r="V61" i="21"/>
  <c r="V62" i="21"/>
  <c r="V63" i="21"/>
  <c r="V42" i="21"/>
  <c r="V43" i="21"/>
  <c r="V44" i="21"/>
  <c r="V45" i="21"/>
  <c r="V46" i="21"/>
  <c r="V47" i="21"/>
  <c r="V41" i="21"/>
  <c r="V36" i="21"/>
  <c r="V37" i="21"/>
  <c r="V38" i="21"/>
  <c r="V39" i="21"/>
  <c r="V40" i="21"/>
  <c r="V35" i="21"/>
  <c r="V28" i="21"/>
  <c r="V29" i="21"/>
  <c r="V30" i="21"/>
  <c r="V31" i="21"/>
  <c r="V32" i="21"/>
  <c r="V33" i="21"/>
  <c r="V34" i="21"/>
  <c r="V16" i="21"/>
  <c r="V17" i="21"/>
  <c r="V18" i="21"/>
  <c r="V19" i="21"/>
  <c r="V20" i="21"/>
  <c r="V21" i="21"/>
  <c r="V22" i="21"/>
  <c r="V23" i="21"/>
  <c r="V24" i="21"/>
  <c r="V25" i="21"/>
  <c r="V26" i="21"/>
  <c r="V27" i="21"/>
  <c r="V15" i="21"/>
  <c r="V5" i="21"/>
  <c r="V6" i="21"/>
  <c r="V7" i="21"/>
  <c r="V8" i="21"/>
  <c r="V9" i="21"/>
  <c r="V10" i="21"/>
  <c r="V11" i="21"/>
  <c r="V12" i="21"/>
  <c r="V13" i="21"/>
  <c r="V14" i="21"/>
  <c r="V4" i="21"/>
  <c r="U6" i="21"/>
  <c r="U7" i="21"/>
  <c r="U9" i="21"/>
  <c r="U11" i="21"/>
  <c r="U12" i="21"/>
  <c r="U14" i="21"/>
  <c r="U15" i="21"/>
  <c r="U17" i="21"/>
  <c r="U19" i="21"/>
  <c r="U20" i="21"/>
  <c r="U22" i="21"/>
  <c r="U23" i="21"/>
  <c r="U25" i="21"/>
  <c r="U27" i="21"/>
  <c r="U28" i="21"/>
  <c r="U30" i="21"/>
  <c r="U31" i="21"/>
  <c r="U33" i="21"/>
  <c r="U35" i="21"/>
  <c r="U36" i="21"/>
  <c r="U38" i="21"/>
  <c r="U39" i="21"/>
  <c r="U41" i="21"/>
  <c r="U43" i="21"/>
  <c r="U44" i="21"/>
  <c r="U46" i="21"/>
  <c r="U47" i="21"/>
  <c r="U49" i="21"/>
  <c r="U51" i="21"/>
  <c r="U52" i="21"/>
  <c r="U54" i="21"/>
  <c r="U55" i="21"/>
  <c r="U57" i="21"/>
  <c r="U59" i="21"/>
  <c r="U60" i="21"/>
  <c r="U62" i="21"/>
  <c r="U63" i="21"/>
  <c r="U65" i="21"/>
  <c r="U67" i="21"/>
  <c r="U68" i="21"/>
  <c r="U70" i="21"/>
  <c r="U71" i="21"/>
  <c r="U73" i="21"/>
  <c r="U74" i="21"/>
  <c r="U75" i="21"/>
  <c r="U76" i="21"/>
  <c r="U78" i="21"/>
  <c r="U79" i="21"/>
  <c r="U81" i="21"/>
  <c r="U82" i="21"/>
  <c r="U83" i="21"/>
  <c r="U84" i="21"/>
  <c r="U86" i="21"/>
  <c r="U87" i="21"/>
  <c r="U89" i="21"/>
  <c r="U90" i="21"/>
  <c r="U91" i="21"/>
  <c r="U92" i="21"/>
  <c r="U94" i="21"/>
  <c r="U95" i="21"/>
  <c r="U97" i="21"/>
  <c r="U98" i="21"/>
  <c r="U99" i="21"/>
  <c r="U100" i="21"/>
  <c r="U102" i="21"/>
  <c r="U103" i="21"/>
  <c r="U105" i="21"/>
  <c r="U106" i="21"/>
  <c r="U107" i="21"/>
  <c r="U108" i="21"/>
  <c r="U110" i="21"/>
  <c r="U111" i="21"/>
  <c r="U113" i="21"/>
  <c r="U114" i="21"/>
  <c r="U115" i="21"/>
  <c r="U116" i="21"/>
  <c r="U118" i="21"/>
  <c r="U119" i="21"/>
  <c r="U121" i="21"/>
  <c r="U122" i="21"/>
  <c r="U123" i="21"/>
  <c r="U124" i="21"/>
  <c r="U126" i="21"/>
  <c r="U127" i="21"/>
  <c r="U129" i="21"/>
  <c r="U130" i="21"/>
  <c r="U131" i="21"/>
  <c r="U132" i="21"/>
  <c r="U134" i="21"/>
  <c r="U135" i="21"/>
  <c r="U137" i="21"/>
  <c r="U138" i="21"/>
  <c r="U139" i="21"/>
  <c r="U140" i="21"/>
  <c r="U141" i="21"/>
  <c r="U142" i="21"/>
  <c r="U143" i="21"/>
  <c r="U145" i="21"/>
  <c r="U146" i="21"/>
  <c r="U147" i="21"/>
  <c r="U148" i="21"/>
  <c r="U149" i="21"/>
  <c r="U150" i="21"/>
  <c r="U151" i="21"/>
  <c r="U153" i="21"/>
  <c r="U154" i="21"/>
  <c r="U155" i="21"/>
  <c r="U156" i="21"/>
  <c r="U157" i="21"/>
  <c r="U158" i="21"/>
  <c r="U159" i="21"/>
  <c r="U161" i="21"/>
  <c r="U162" i="21"/>
  <c r="U163" i="21"/>
  <c r="U164" i="21"/>
  <c r="U165" i="21"/>
  <c r="U166" i="21"/>
  <c r="U167" i="21"/>
  <c r="U169" i="21"/>
  <c r="U170" i="21"/>
  <c r="U171" i="21"/>
  <c r="U172" i="21"/>
  <c r="U173" i="21"/>
  <c r="U174" i="21"/>
  <c r="U175" i="21"/>
  <c r="U177" i="21"/>
  <c r="U178" i="21"/>
  <c r="U179" i="21"/>
  <c r="U180" i="21"/>
  <c r="U181" i="21"/>
  <c r="U182" i="21"/>
  <c r="U183" i="21"/>
  <c r="U185" i="21"/>
  <c r="U186" i="21"/>
  <c r="U187" i="21"/>
  <c r="U188" i="21"/>
  <c r="U189" i="21"/>
  <c r="U190" i="21"/>
  <c r="U191" i="21"/>
  <c r="U193" i="21"/>
  <c r="U194" i="21"/>
  <c r="U195" i="21"/>
  <c r="U196" i="21"/>
  <c r="U197" i="21"/>
  <c r="U198" i="21"/>
  <c r="U199" i="21"/>
  <c r="U201" i="21"/>
  <c r="U202" i="21"/>
  <c r="U203" i="21"/>
  <c r="U204" i="21"/>
  <c r="U205" i="21"/>
  <c r="U206" i="21"/>
  <c r="U207" i="21"/>
  <c r="U209" i="21"/>
  <c r="U210" i="21"/>
  <c r="U211" i="21"/>
  <c r="U212" i="21"/>
  <c r="U213" i="21"/>
  <c r="U214" i="21"/>
  <c r="U215" i="21"/>
  <c r="U217" i="21"/>
  <c r="U218" i="21"/>
  <c r="U219" i="21"/>
  <c r="U220" i="21"/>
  <c r="U221" i="21"/>
  <c r="U222" i="21"/>
  <c r="U223" i="21"/>
  <c r="U225" i="21"/>
  <c r="U226" i="21"/>
  <c r="U227" i="21"/>
  <c r="U228" i="21"/>
  <c r="U4" i="21"/>
  <c r="T229" i="21"/>
  <c r="C14" i="14"/>
  <c r="S229" i="21"/>
  <c r="R229" i="21"/>
  <c r="I5" i="21"/>
  <c r="E11" i="21"/>
  <c r="J10" i="21"/>
  <c r="J9" i="21"/>
  <c r="J8" i="21"/>
  <c r="J7" i="21"/>
  <c r="J6" i="21"/>
  <c r="J5" i="21"/>
  <c r="J4" i="21"/>
  <c r="U52" i="20"/>
  <c r="U53" i="20"/>
  <c r="U48" i="20"/>
  <c r="U49" i="20"/>
  <c r="U50" i="20"/>
  <c r="U51" i="20"/>
  <c r="U42" i="20"/>
  <c r="U43" i="20"/>
  <c r="U44" i="20"/>
  <c r="U45" i="20"/>
  <c r="U46" i="20"/>
  <c r="U47" i="20"/>
  <c r="U39" i="20"/>
  <c r="U40" i="20"/>
  <c r="U41" i="20"/>
  <c r="U37" i="20"/>
  <c r="U38" i="20"/>
  <c r="U34" i="20"/>
  <c r="U35" i="20"/>
  <c r="U36" i="20"/>
  <c r="U29" i="20"/>
  <c r="U30" i="20"/>
  <c r="U31" i="20"/>
  <c r="U32" i="20"/>
  <c r="U24" i="20"/>
  <c r="U25" i="20"/>
  <c r="U26" i="20"/>
  <c r="U27" i="20"/>
  <c r="U28" i="20"/>
  <c r="U19" i="20"/>
  <c r="U20" i="20"/>
  <c r="U21" i="20"/>
  <c r="U22" i="20"/>
  <c r="U23" i="20"/>
  <c r="U16" i="20"/>
  <c r="U17" i="20"/>
  <c r="U18" i="20"/>
  <c r="U14" i="20"/>
  <c r="U15" i="20"/>
  <c r="U10" i="20"/>
  <c r="U11" i="20"/>
  <c r="U12" i="20"/>
  <c r="U13" i="20"/>
  <c r="U4" i="20"/>
  <c r="U5" i="20"/>
  <c r="U6" i="20"/>
  <c r="U7" i="20"/>
  <c r="U8" i="20"/>
  <c r="U9" i="20"/>
  <c r="T5" i="20"/>
  <c r="T11" i="20"/>
  <c r="T12" i="20"/>
  <c r="T13" i="20"/>
  <c r="T14" i="20"/>
  <c r="T19" i="20"/>
  <c r="T22" i="20"/>
  <c r="T26" i="20"/>
  <c r="T27" i="20"/>
  <c r="T28" i="20"/>
  <c r="T30" i="20"/>
  <c r="T36" i="20"/>
  <c r="T37" i="20"/>
  <c r="T38" i="20"/>
  <c r="T42" i="20"/>
  <c r="T44" i="20"/>
  <c r="T50" i="20"/>
  <c r="T51" i="20"/>
  <c r="T52" i="20"/>
  <c r="T53" i="20"/>
  <c r="S54" i="20"/>
  <c r="C13" i="14"/>
  <c r="R54" i="20"/>
  <c r="Q54" i="20"/>
  <c r="H5" i="20"/>
  <c r="D11" i="20"/>
  <c r="I10" i="20"/>
  <c r="I9" i="20"/>
  <c r="I8" i="20"/>
  <c r="I7" i="20"/>
  <c r="I6" i="20"/>
  <c r="I5" i="20"/>
  <c r="I4" i="20"/>
  <c r="T4" i="20"/>
  <c r="T43" i="20"/>
  <c r="T29" i="20"/>
  <c r="T18" i="20"/>
  <c r="T35" i="20"/>
  <c r="T10" i="20"/>
  <c r="T46" i="20"/>
  <c r="T21" i="20"/>
  <c r="T45" i="20"/>
  <c r="T34" i="20"/>
  <c r="T20" i="20"/>
  <c r="T6" i="20"/>
  <c r="U133" i="21"/>
  <c r="U125" i="21"/>
  <c r="U117" i="21"/>
  <c r="U109" i="21"/>
  <c r="U101" i="21"/>
  <c r="U93" i="21"/>
  <c r="U85" i="21"/>
  <c r="U77" i="21"/>
  <c r="U69" i="21"/>
  <c r="U61" i="21"/>
  <c r="U53" i="21"/>
  <c r="U45" i="21"/>
  <c r="U37" i="21"/>
  <c r="U29" i="21"/>
  <c r="U21" i="21"/>
  <c r="U13" i="21"/>
  <c r="U5" i="21"/>
  <c r="U66" i="21"/>
  <c r="U58" i="21"/>
  <c r="U50" i="21"/>
  <c r="U42" i="21"/>
  <c r="U34" i="21"/>
  <c r="U26" i="21"/>
  <c r="U18" i="21"/>
  <c r="U10" i="21"/>
  <c r="U224" i="21"/>
  <c r="U216" i="21"/>
  <c r="U208" i="21"/>
  <c r="U200" i="21"/>
  <c r="U192" i="21"/>
  <c r="U184" i="21"/>
  <c r="U176" i="21"/>
  <c r="U168" i="21"/>
  <c r="U160" i="21"/>
  <c r="U152" i="21"/>
  <c r="U144" i="21"/>
  <c r="U136" i="21"/>
  <c r="U128" i="21"/>
  <c r="U120" i="21"/>
  <c r="U112" i="21"/>
  <c r="U104" i="21"/>
  <c r="U96" i="21"/>
  <c r="U88" i="21"/>
  <c r="U80" i="21"/>
  <c r="U72" i="21"/>
  <c r="U64" i="21"/>
  <c r="U56" i="21"/>
  <c r="U48" i="21"/>
  <c r="U40" i="21"/>
  <c r="U32" i="21"/>
  <c r="U24" i="21"/>
  <c r="U16" i="21"/>
  <c r="U8" i="21"/>
  <c r="U525" i="22"/>
  <c r="U516" i="22"/>
  <c r="U506" i="22"/>
  <c r="U497" i="22"/>
  <c r="U488" i="22"/>
  <c r="U479" i="22"/>
  <c r="U470" i="22"/>
  <c r="U461" i="22"/>
  <c r="U452" i="22"/>
  <c r="U442" i="22"/>
  <c r="U433" i="22"/>
  <c r="U424" i="22"/>
  <c r="U415" i="22"/>
  <c r="U406" i="22"/>
  <c r="U397" i="22"/>
  <c r="U388" i="22"/>
  <c r="U378" i="22"/>
  <c r="U369" i="22"/>
  <c r="U360" i="22"/>
  <c r="U351" i="22"/>
  <c r="U342" i="22"/>
  <c r="U333" i="22"/>
  <c r="U324" i="22"/>
  <c r="U314" i="22"/>
  <c r="U305" i="22"/>
  <c r="U296" i="22"/>
  <c r="U287" i="22"/>
  <c r="U278" i="22"/>
  <c r="U269" i="22"/>
  <c r="U260" i="22"/>
  <c r="U250" i="22"/>
  <c r="U241" i="22"/>
  <c r="U232" i="22"/>
  <c r="U223" i="22"/>
  <c r="U214" i="22"/>
  <c r="U205" i="22"/>
  <c r="U196" i="22"/>
  <c r="U186" i="22"/>
  <c r="U177" i="22"/>
  <c r="U167" i="22"/>
  <c r="U157" i="22"/>
  <c r="U145" i="22"/>
  <c r="U135" i="22"/>
  <c r="U125" i="22"/>
  <c r="U113" i="22"/>
  <c r="U103" i="22"/>
  <c r="U93" i="22"/>
  <c r="U81" i="22"/>
  <c r="U71" i="22"/>
  <c r="U61" i="22"/>
  <c r="U49" i="22"/>
  <c r="U39" i="22"/>
  <c r="U29" i="22"/>
  <c r="U17" i="22"/>
  <c r="U7" i="22"/>
  <c r="U530" i="22"/>
  <c r="U521" i="22"/>
  <c r="U512" i="22"/>
  <c r="U503" i="22"/>
  <c r="U494" i="22"/>
  <c r="U485" i="22"/>
  <c r="U476" i="22"/>
  <c r="U466" i="22"/>
  <c r="U457" i="22"/>
  <c r="U448" i="22"/>
  <c r="U439" i="22"/>
  <c r="U430" i="22"/>
  <c r="U421" i="22"/>
  <c r="U412" i="22"/>
  <c r="U402" i="22"/>
  <c r="U393" i="22"/>
  <c r="U384" i="22"/>
  <c r="U375" i="22"/>
  <c r="U366" i="22"/>
  <c r="U357" i="22"/>
  <c r="U348" i="22"/>
  <c r="U338" i="22"/>
  <c r="U329" i="22"/>
  <c r="U320" i="22"/>
  <c r="U311" i="22"/>
  <c r="U302" i="22"/>
  <c r="U293" i="22"/>
  <c r="U284" i="22"/>
  <c r="U274" i="22"/>
  <c r="U265" i="22"/>
  <c r="U256" i="22"/>
  <c r="U247" i="22"/>
  <c r="U238" i="22"/>
  <c r="U229" i="22"/>
  <c r="U220" i="22"/>
  <c r="U210" i="22"/>
  <c r="U201" i="22"/>
  <c r="U192" i="22"/>
  <c r="U183" i="22"/>
  <c r="U174" i="22"/>
  <c r="U162" i="22"/>
  <c r="U152" i="22"/>
  <c r="U142" i="22"/>
  <c r="U130" i="22"/>
  <c r="U120" i="22"/>
  <c r="U110" i="22"/>
  <c r="U98" i="22"/>
  <c r="U88" i="22"/>
  <c r="U78" i="22"/>
  <c r="U66" i="22"/>
  <c r="U56" i="22"/>
  <c r="U46" i="22"/>
  <c r="U34" i="22"/>
  <c r="U24" i="22"/>
  <c r="U14" i="22"/>
  <c r="U528" i="22"/>
  <c r="U519" i="22"/>
  <c r="U510" i="22"/>
  <c r="U501" i="22"/>
  <c r="U492" i="22"/>
  <c r="U482" i="22"/>
  <c r="U473" i="22"/>
  <c r="U464" i="22"/>
  <c r="U455" i="22"/>
  <c r="U446" i="22"/>
  <c r="U437" i="22"/>
  <c r="U428" i="22"/>
  <c r="U418" i="22"/>
  <c r="U409" i="22"/>
  <c r="U400" i="22"/>
  <c r="U391" i="22"/>
  <c r="U382" i="22"/>
  <c r="U373" i="22"/>
  <c r="U364" i="22"/>
  <c r="U354" i="22"/>
  <c r="U345" i="22"/>
  <c r="U336" i="22"/>
  <c r="U327" i="22"/>
  <c r="U318" i="22"/>
  <c r="U309" i="22"/>
  <c r="U300" i="22"/>
  <c r="U290" i="22"/>
  <c r="U281" i="22"/>
  <c r="U272" i="22"/>
  <c r="U263" i="22"/>
  <c r="U254" i="22"/>
  <c r="U245" i="22"/>
  <c r="U236" i="22"/>
  <c r="U226" i="22"/>
  <c r="U217" i="22"/>
  <c r="U208" i="22"/>
  <c r="U199" i="22"/>
  <c r="U190" i="22"/>
  <c r="U181" i="22"/>
  <c r="U170" i="22"/>
  <c r="U160" i="22"/>
  <c r="U150" i="22"/>
  <c r="U138" i="22"/>
  <c r="U128" i="22"/>
  <c r="U118" i="22"/>
  <c r="U106" i="22"/>
  <c r="U96" i="22"/>
  <c r="U86" i="22"/>
  <c r="U74" i="22"/>
  <c r="U64" i="22"/>
  <c r="U54" i="22"/>
  <c r="U42" i="22"/>
  <c r="U32" i="22"/>
  <c r="U22" i="22"/>
  <c r="I5" i="22"/>
  <c r="U11" i="22"/>
  <c r="U19" i="22"/>
  <c r="U27" i="22"/>
  <c r="U35" i="22"/>
  <c r="U43" i="22"/>
  <c r="U51" i="22"/>
  <c r="U59" i="22"/>
  <c r="U67" i="22"/>
  <c r="U75" i="22"/>
  <c r="U83" i="22"/>
  <c r="U91" i="22"/>
  <c r="U99" i="22"/>
  <c r="U107" i="22"/>
  <c r="U115" i="22"/>
  <c r="U123" i="22"/>
  <c r="U131" i="22"/>
  <c r="U139" i="22"/>
  <c r="U147" i="22"/>
  <c r="U155" i="22"/>
  <c r="U163" i="22"/>
  <c r="U171" i="22"/>
  <c r="U179" i="22"/>
  <c r="U187" i="22"/>
  <c r="U195" i="22"/>
  <c r="U203" i="22"/>
  <c r="U211" i="22"/>
  <c r="U219" i="22"/>
  <c r="U227" i="22"/>
  <c r="U235" i="22"/>
  <c r="U243" i="22"/>
  <c r="U251" i="22"/>
  <c r="U259" i="22"/>
  <c r="U267" i="22"/>
  <c r="U275" i="22"/>
  <c r="U283" i="22"/>
  <c r="U291" i="22"/>
  <c r="U299" i="22"/>
  <c r="U307" i="22"/>
  <c r="U315" i="22"/>
  <c r="U323" i="22"/>
  <c r="U331" i="22"/>
  <c r="U339" i="22"/>
  <c r="U347" i="22"/>
  <c r="U355" i="22"/>
  <c r="U363" i="22"/>
  <c r="U371" i="22"/>
  <c r="U379" i="22"/>
  <c r="U387" i="22"/>
  <c r="U395" i="22"/>
  <c r="U403" i="22"/>
  <c r="U411" i="22"/>
  <c r="U419" i="22"/>
  <c r="U427" i="22"/>
  <c r="U435" i="22"/>
  <c r="U443" i="22"/>
  <c r="U451" i="22"/>
  <c r="U459" i="22"/>
  <c r="U467" i="22"/>
  <c r="U475" i="22"/>
  <c r="U483" i="22"/>
  <c r="U491" i="22"/>
  <c r="U499" i="22"/>
  <c r="U507" i="22"/>
  <c r="U515" i="22"/>
  <c r="U523" i="22"/>
  <c r="U531" i="22"/>
  <c r="U12" i="22"/>
  <c r="U20" i="22"/>
  <c r="U28" i="22"/>
  <c r="U36" i="22"/>
  <c r="U44" i="22"/>
  <c r="U52" i="22"/>
  <c r="U60" i="22"/>
  <c r="U68" i="22"/>
  <c r="U76" i="22"/>
  <c r="U84" i="22"/>
  <c r="U92" i="22"/>
  <c r="U100" i="22"/>
  <c r="U108" i="22"/>
  <c r="U116" i="22"/>
  <c r="U124" i="22"/>
  <c r="U132" i="22"/>
  <c r="U140" i="22"/>
  <c r="U148" i="22"/>
  <c r="U156" i="22"/>
  <c r="U164" i="22"/>
  <c r="U172" i="22"/>
  <c r="U527" i="22"/>
  <c r="U518" i="22"/>
  <c r="U509" i="22"/>
  <c r="U500" i="22"/>
  <c r="U490" i="22"/>
  <c r="U481" i="22"/>
  <c r="U472" i="22"/>
  <c r="U463" i="22"/>
  <c r="U454" i="22"/>
  <c r="U445" i="22"/>
  <c r="U436" i="22"/>
  <c r="U426" i="22"/>
  <c r="U417" i="22"/>
  <c r="U408" i="22"/>
  <c r="U399" i="22"/>
  <c r="U390" i="22"/>
  <c r="U381" i="22"/>
  <c r="U372" i="22"/>
  <c r="U362" i="22"/>
  <c r="U353" i="22"/>
  <c r="U344" i="22"/>
  <c r="U335" i="22"/>
  <c r="U326" i="22"/>
  <c r="U317" i="22"/>
  <c r="U308" i="22"/>
  <c r="U298" i="22"/>
  <c r="U289" i="22"/>
  <c r="U280" i="22"/>
  <c r="U271" i="22"/>
  <c r="U262" i="22"/>
  <c r="U253" i="22"/>
  <c r="U244" i="22"/>
  <c r="U234" i="22"/>
  <c r="U225" i="22"/>
  <c r="U216" i="22"/>
  <c r="U207" i="22"/>
  <c r="U198" i="22"/>
  <c r="U189" i="22"/>
  <c r="U180" i="22"/>
  <c r="U169" i="22"/>
  <c r="U159" i="22"/>
  <c r="U149" i="22"/>
  <c r="U137" i="22"/>
  <c r="U127" i="22"/>
  <c r="U117" i="22"/>
  <c r="U105" i="22"/>
  <c r="U95" i="22"/>
  <c r="U85" i="22"/>
  <c r="U73" i="22"/>
  <c r="U63" i="22"/>
  <c r="U53" i="22"/>
  <c r="U41" i="22"/>
  <c r="U31" i="22"/>
  <c r="U21" i="22"/>
  <c r="U9" i="22"/>
  <c r="U28" i="23"/>
  <c r="U23" i="23"/>
  <c r="U19" i="23"/>
  <c r="U16" i="23"/>
  <c r="U20" i="23"/>
  <c r="U4" i="23"/>
  <c r="U11" i="23"/>
  <c r="U31" i="23"/>
  <c r="U7" i="23"/>
  <c r="U32" i="23"/>
  <c r="U22" i="23"/>
  <c r="U8" i="23"/>
  <c r="U27" i="23"/>
  <c r="U15" i="23"/>
  <c r="U26" i="23"/>
  <c r="U14" i="23"/>
  <c r="U24" i="23"/>
  <c r="U12" i="23"/>
  <c r="U29" i="23"/>
  <c r="U21" i="23"/>
  <c r="U13" i="23"/>
  <c r="U5" i="23"/>
  <c r="U18" i="23"/>
  <c r="U10" i="23"/>
  <c r="U33" i="23"/>
  <c r="U25" i="23"/>
  <c r="U17" i="23"/>
  <c r="U9" i="23"/>
  <c r="I4" i="23"/>
  <c r="K4" i="23"/>
  <c r="L4" i="23"/>
  <c r="I8" i="23"/>
  <c r="K8" i="23"/>
  <c r="L8" i="23"/>
  <c r="I10" i="23"/>
  <c r="K10" i="23"/>
  <c r="L10" i="23"/>
  <c r="I9" i="23"/>
  <c r="K9" i="23"/>
  <c r="L9" i="23"/>
  <c r="I7" i="23"/>
  <c r="K7" i="23"/>
  <c r="L7" i="23"/>
  <c r="K5" i="23"/>
  <c r="L5" i="23"/>
  <c r="I6" i="23"/>
  <c r="K6" i="23"/>
  <c r="L6" i="23"/>
  <c r="I4" i="22"/>
  <c r="K4" i="22"/>
  <c r="L4" i="22"/>
  <c r="I7" i="22"/>
  <c r="K7" i="22"/>
  <c r="L7" i="22"/>
  <c r="I10" i="22"/>
  <c r="K10" i="22"/>
  <c r="L10" i="22"/>
  <c r="I9" i="22"/>
  <c r="K9" i="22"/>
  <c r="L9" i="22"/>
  <c r="I8" i="22"/>
  <c r="K8" i="22"/>
  <c r="L8" i="22"/>
  <c r="I6" i="22"/>
  <c r="K6" i="22"/>
  <c r="L6" i="22"/>
  <c r="K5" i="22"/>
  <c r="L5" i="22"/>
  <c r="D17" i="22"/>
  <c r="K5" i="21"/>
  <c r="L5" i="21"/>
  <c r="I4" i="21"/>
  <c r="K4" i="21"/>
  <c r="L4" i="21"/>
  <c r="I10" i="21"/>
  <c r="K10" i="21"/>
  <c r="L10" i="21"/>
  <c r="I9" i="21"/>
  <c r="K9" i="21"/>
  <c r="L9" i="21"/>
  <c r="I8" i="21"/>
  <c r="K8" i="21"/>
  <c r="L8" i="21"/>
  <c r="I7" i="21"/>
  <c r="K7" i="21"/>
  <c r="L7" i="21"/>
  <c r="I6" i="21"/>
  <c r="K6" i="21"/>
  <c r="L6" i="21"/>
  <c r="T49" i="20"/>
  <c r="T41" i="20"/>
  <c r="T33" i="20"/>
  <c r="T25" i="20"/>
  <c r="T17" i="20"/>
  <c r="T9" i="20"/>
  <c r="T48" i="20"/>
  <c r="T40" i="20"/>
  <c r="T32" i="20"/>
  <c r="T24" i="20"/>
  <c r="T16" i="20"/>
  <c r="T8" i="20"/>
  <c r="T47" i="20"/>
  <c r="T39" i="20"/>
  <c r="T31" i="20"/>
  <c r="T23" i="20"/>
  <c r="T15" i="20"/>
  <c r="T7" i="20"/>
  <c r="H4" i="20"/>
  <c r="J4" i="20"/>
  <c r="K4" i="20"/>
  <c r="H10" i="20"/>
  <c r="J10" i="20"/>
  <c r="K10" i="20"/>
  <c r="H8" i="20"/>
  <c r="J8" i="20"/>
  <c r="K8" i="20"/>
  <c r="H9" i="20"/>
  <c r="J9" i="20"/>
  <c r="K9" i="20"/>
  <c r="H7" i="20"/>
  <c r="J7" i="20"/>
  <c r="K7" i="20"/>
  <c r="J5" i="20"/>
  <c r="K5" i="20"/>
  <c r="H6" i="20"/>
  <c r="J6" i="20"/>
  <c r="K6" i="20"/>
  <c r="V173" i="19"/>
  <c r="V174" i="19"/>
  <c r="V175" i="19"/>
  <c r="V176" i="19"/>
  <c r="V177" i="19"/>
  <c r="V178" i="19"/>
  <c r="V179" i="19"/>
  <c r="V163" i="19"/>
  <c r="V164" i="19"/>
  <c r="V165" i="19"/>
  <c r="V166" i="19"/>
  <c r="V167" i="19"/>
  <c r="V168" i="19"/>
  <c r="V169" i="19"/>
  <c r="V170" i="19"/>
  <c r="V171" i="19"/>
  <c r="V172" i="19"/>
  <c r="V151" i="19"/>
  <c r="V152" i="19"/>
  <c r="V153" i="19"/>
  <c r="V154" i="19"/>
  <c r="V155" i="19"/>
  <c r="V156" i="19"/>
  <c r="V157" i="19"/>
  <c r="V158" i="19"/>
  <c r="V159" i="19"/>
  <c r="V160" i="19"/>
  <c r="V161" i="19"/>
  <c r="V162" i="19"/>
  <c r="V141" i="19"/>
  <c r="V142" i="19"/>
  <c r="V143" i="19"/>
  <c r="V144" i="19"/>
  <c r="V145" i="19"/>
  <c r="V146" i="19"/>
  <c r="V147" i="19"/>
  <c r="V148" i="19"/>
  <c r="V149" i="19"/>
  <c r="V150" i="19"/>
  <c r="V140" i="19"/>
  <c r="V134" i="19"/>
  <c r="V135" i="19"/>
  <c r="V136" i="19"/>
  <c r="V137" i="19"/>
  <c r="V138" i="19"/>
  <c r="V139" i="19"/>
  <c r="V128" i="19"/>
  <c r="V129" i="19"/>
  <c r="V130" i="19"/>
  <c r="V131" i="19"/>
  <c r="V132" i="19"/>
  <c r="V133" i="19"/>
  <c r="V122" i="19"/>
  <c r="V123" i="19"/>
  <c r="V124" i="19"/>
  <c r="V125" i="19"/>
  <c r="V126" i="19"/>
  <c r="V127" i="19"/>
  <c r="V121" i="19"/>
  <c r="V111" i="19"/>
  <c r="V112" i="19"/>
  <c r="V113" i="19"/>
  <c r="V114" i="19"/>
  <c r="V115" i="19"/>
  <c r="V116" i="19"/>
  <c r="V117" i="19"/>
  <c r="V118" i="19"/>
  <c r="V119" i="19"/>
  <c r="V120" i="19"/>
  <c r="V105" i="19"/>
  <c r="V106" i="19"/>
  <c r="V107" i="19"/>
  <c r="V108" i="19"/>
  <c r="V109" i="19"/>
  <c r="V110" i="19"/>
  <c r="V97" i="19"/>
  <c r="V98" i="19"/>
  <c r="V99" i="19"/>
  <c r="V100" i="19"/>
  <c r="V101" i="19"/>
  <c r="V102" i="19"/>
  <c r="V103" i="19"/>
  <c r="V104" i="19"/>
  <c r="V87" i="19"/>
  <c r="V88" i="19"/>
  <c r="V89" i="19"/>
  <c r="V90" i="19"/>
  <c r="V91" i="19"/>
  <c r="V92" i="19"/>
  <c r="V93" i="19"/>
  <c r="V94" i="19"/>
  <c r="V95" i="19"/>
  <c r="V96" i="19"/>
  <c r="V75" i="19"/>
  <c r="V76" i="19"/>
  <c r="V77" i="19"/>
  <c r="V78" i="19"/>
  <c r="V79" i="19"/>
  <c r="V80" i="19"/>
  <c r="V81" i="19"/>
  <c r="V82" i="19"/>
  <c r="V83" i="19"/>
  <c r="V84" i="19"/>
  <c r="V85" i="19"/>
  <c r="V86" i="19"/>
  <c r="V66" i="19"/>
  <c r="V67" i="19"/>
  <c r="V68" i="19"/>
  <c r="V69" i="19"/>
  <c r="V70" i="19"/>
  <c r="V71" i="19"/>
  <c r="V72" i="19"/>
  <c r="V73" i="19"/>
  <c r="V74" i="19"/>
  <c r="V58" i="19"/>
  <c r="V59" i="19"/>
  <c r="V60" i="19"/>
  <c r="V61" i="19"/>
  <c r="V62" i="19"/>
  <c r="V63" i="19"/>
  <c r="V64" i="19"/>
  <c r="V65" i="19"/>
  <c r="V50" i="19"/>
  <c r="V51" i="19"/>
  <c r="V52" i="19"/>
  <c r="V53" i="19"/>
  <c r="V54" i="19"/>
  <c r="V55" i="19"/>
  <c r="V56" i="19"/>
  <c r="V57" i="19"/>
  <c r="V39" i="19"/>
  <c r="V40" i="19"/>
  <c r="V41" i="19"/>
  <c r="V42" i="19"/>
  <c r="V43" i="19"/>
  <c r="V44" i="19"/>
  <c r="V45" i="19"/>
  <c r="V46" i="19"/>
  <c r="V47" i="19"/>
  <c r="V48" i="19"/>
  <c r="V49" i="19"/>
  <c r="V38" i="19"/>
  <c r="V32" i="19"/>
  <c r="V33" i="19"/>
  <c r="V34" i="19"/>
  <c r="V35" i="19"/>
  <c r="V36" i="19"/>
  <c r="V37" i="19"/>
  <c r="V31" i="19"/>
  <c r="V28" i="19"/>
  <c r="V29" i="19"/>
  <c r="V30" i="19"/>
  <c r="V20" i="19"/>
  <c r="V21" i="19"/>
  <c r="V22" i="19"/>
  <c r="V23" i="19"/>
  <c r="V24" i="19"/>
  <c r="V25" i="19"/>
  <c r="V26" i="19"/>
  <c r="V27" i="19"/>
  <c r="V6" i="19"/>
  <c r="V7" i="19"/>
  <c r="V8" i="19"/>
  <c r="V9" i="19"/>
  <c r="V10" i="19"/>
  <c r="V11" i="19"/>
  <c r="V12" i="19"/>
  <c r="V13" i="19"/>
  <c r="V14" i="19"/>
  <c r="V15" i="19"/>
  <c r="V16" i="19"/>
  <c r="V17" i="19"/>
  <c r="V18" i="19"/>
  <c r="V19" i="19"/>
  <c r="V4" i="19"/>
  <c r="V5" i="19"/>
  <c r="U31" i="19"/>
  <c r="U39" i="19"/>
  <c r="U46" i="19"/>
  <c r="U47" i="19"/>
  <c r="U79" i="19"/>
  <c r="U87" i="19"/>
  <c r="U95" i="19"/>
  <c r="U103" i="19"/>
  <c r="U134" i="19"/>
  <c r="U135" i="19"/>
  <c r="U142" i="19"/>
  <c r="U143" i="19"/>
  <c r="U166" i="19"/>
  <c r="U167" i="19"/>
  <c r="U174" i="19"/>
  <c r="U175" i="19"/>
  <c r="T180" i="19"/>
  <c r="C12" i="14"/>
  <c r="S180" i="19"/>
  <c r="R180" i="19"/>
  <c r="U23" i="19"/>
  <c r="E11" i="19"/>
  <c r="J10" i="19"/>
  <c r="J9" i="19"/>
  <c r="J8" i="19"/>
  <c r="J7" i="19"/>
  <c r="J6" i="19"/>
  <c r="J5" i="19"/>
  <c r="J4" i="19"/>
  <c r="V571" i="18"/>
  <c r="V572" i="18"/>
  <c r="V573" i="18"/>
  <c r="V574" i="18"/>
  <c r="V575" i="18"/>
  <c r="V576" i="18"/>
  <c r="V577" i="18"/>
  <c r="V578" i="18"/>
  <c r="V579" i="18"/>
  <c r="V580" i="18"/>
  <c r="V581" i="18"/>
  <c r="V582" i="18"/>
  <c r="V583" i="18"/>
  <c r="V584" i="18"/>
  <c r="V585" i="18"/>
  <c r="V586" i="18"/>
  <c r="V587" i="18"/>
  <c r="V588" i="18"/>
  <c r="V589" i="18"/>
  <c r="V590" i="18"/>
  <c r="V591" i="18"/>
  <c r="V592" i="18"/>
  <c r="V593" i="18"/>
  <c r="V594" i="18"/>
  <c r="V554" i="18"/>
  <c r="V555" i="18"/>
  <c r="V556" i="18"/>
  <c r="V557" i="18"/>
  <c r="V558" i="18"/>
  <c r="V559" i="18"/>
  <c r="V560" i="18"/>
  <c r="V561" i="18"/>
  <c r="V562" i="18"/>
  <c r="V563" i="18"/>
  <c r="V564" i="18"/>
  <c r="V565" i="18"/>
  <c r="V566" i="18"/>
  <c r="V567" i="18"/>
  <c r="V568" i="18"/>
  <c r="V569" i="18"/>
  <c r="V570" i="18"/>
  <c r="V535" i="18"/>
  <c r="V536" i="18"/>
  <c r="V537" i="18"/>
  <c r="V538" i="18"/>
  <c r="V539" i="18"/>
  <c r="V540" i="18"/>
  <c r="V541" i="18"/>
  <c r="V542" i="18"/>
  <c r="V543" i="18"/>
  <c r="V544" i="18"/>
  <c r="V545" i="18"/>
  <c r="V546" i="18"/>
  <c r="V547" i="18"/>
  <c r="V548" i="18"/>
  <c r="V549" i="18"/>
  <c r="V550" i="18"/>
  <c r="V551" i="18"/>
  <c r="V552" i="18"/>
  <c r="V553" i="18"/>
  <c r="V507" i="18"/>
  <c r="V508" i="18"/>
  <c r="V509" i="18"/>
  <c r="V510" i="18"/>
  <c r="V511" i="18"/>
  <c r="V512" i="18"/>
  <c r="V513" i="18"/>
  <c r="V514" i="18"/>
  <c r="V515" i="18"/>
  <c r="V516" i="18"/>
  <c r="V517" i="18"/>
  <c r="V518" i="18"/>
  <c r="V519" i="18"/>
  <c r="V520" i="18"/>
  <c r="V521" i="18"/>
  <c r="V522" i="18"/>
  <c r="V523" i="18"/>
  <c r="V524" i="18"/>
  <c r="V525" i="18"/>
  <c r="V526" i="18"/>
  <c r="V527" i="18"/>
  <c r="V528" i="18"/>
  <c r="V529" i="18"/>
  <c r="V530" i="18"/>
  <c r="V531" i="18"/>
  <c r="V532" i="18"/>
  <c r="V533" i="18"/>
  <c r="V534" i="18"/>
  <c r="V481" i="18"/>
  <c r="V482" i="18"/>
  <c r="V483" i="18"/>
  <c r="V484" i="18"/>
  <c r="V485" i="18"/>
  <c r="V486" i="18"/>
  <c r="V487" i="18"/>
  <c r="V488" i="18"/>
  <c r="V489" i="18"/>
  <c r="V490" i="18"/>
  <c r="V491" i="18"/>
  <c r="V492" i="18"/>
  <c r="V493" i="18"/>
  <c r="V494" i="18"/>
  <c r="V495" i="18"/>
  <c r="V496" i="18"/>
  <c r="V497" i="18"/>
  <c r="V498" i="18"/>
  <c r="V499" i="18"/>
  <c r="V500" i="18"/>
  <c r="V501" i="18"/>
  <c r="V502" i="18"/>
  <c r="V503" i="18"/>
  <c r="V504" i="18"/>
  <c r="V505" i="18"/>
  <c r="V506" i="18"/>
  <c r="V459" i="18"/>
  <c r="V460" i="18"/>
  <c r="V461" i="18"/>
  <c r="V462" i="18"/>
  <c r="V463" i="18"/>
  <c r="V464" i="18"/>
  <c r="V465" i="18"/>
  <c r="V466" i="18"/>
  <c r="V467" i="18"/>
  <c r="V468" i="18"/>
  <c r="V469" i="18"/>
  <c r="V470" i="18"/>
  <c r="V471" i="18"/>
  <c r="V472" i="18"/>
  <c r="V473" i="18"/>
  <c r="V474" i="18"/>
  <c r="V475" i="18"/>
  <c r="V476" i="18"/>
  <c r="V477" i="18"/>
  <c r="V478" i="18"/>
  <c r="V479" i="18"/>
  <c r="V480" i="18"/>
  <c r="V440" i="18"/>
  <c r="V441" i="18"/>
  <c r="V442" i="18"/>
  <c r="V443" i="18"/>
  <c r="V444" i="18"/>
  <c r="V445" i="18"/>
  <c r="V446" i="18"/>
  <c r="V447" i="18"/>
  <c r="V448" i="18"/>
  <c r="V449" i="18"/>
  <c r="V450" i="18"/>
  <c r="V451" i="18"/>
  <c r="V452" i="18"/>
  <c r="V453" i="18"/>
  <c r="V454" i="18"/>
  <c r="V455" i="18"/>
  <c r="V456" i="18"/>
  <c r="V457" i="18"/>
  <c r="V458" i="18"/>
  <c r="V411" i="18"/>
  <c r="V412" i="18"/>
  <c r="V413" i="18"/>
  <c r="V414" i="18"/>
  <c r="V415" i="18"/>
  <c r="V416" i="18"/>
  <c r="V417" i="18"/>
  <c r="V418" i="18"/>
  <c r="V419" i="18"/>
  <c r="V420" i="18"/>
  <c r="V421" i="18"/>
  <c r="V422" i="18"/>
  <c r="V423" i="18"/>
  <c r="V424" i="18"/>
  <c r="V425" i="18"/>
  <c r="V426" i="18"/>
  <c r="V427" i="18"/>
  <c r="V428" i="18"/>
  <c r="V429" i="18"/>
  <c r="V430" i="18"/>
  <c r="V431" i="18"/>
  <c r="V432" i="18"/>
  <c r="V433" i="18"/>
  <c r="V434" i="18"/>
  <c r="V435" i="18"/>
  <c r="V436" i="18"/>
  <c r="V437" i="18"/>
  <c r="V438" i="18"/>
  <c r="V439" i="18"/>
  <c r="V391" i="18"/>
  <c r="V392" i="18"/>
  <c r="V393" i="18"/>
  <c r="V394" i="18"/>
  <c r="V395" i="18"/>
  <c r="V396" i="18"/>
  <c r="V397" i="18"/>
  <c r="V398" i="18"/>
  <c r="V399" i="18"/>
  <c r="V400" i="18"/>
  <c r="V401" i="18"/>
  <c r="V402" i="18"/>
  <c r="V403" i="18"/>
  <c r="V404" i="18"/>
  <c r="V405" i="18"/>
  <c r="V406" i="18"/>
  <c r="V407" i="18"/>
  <c r="V408" i="18"/>
  <c r="V409" i="18"/>
  <c r="V410" i="18"/>
  <c r="V389" i="18"/>
  <c r="V390" i="18"/>
  <c r="V355" i="18"/>
  <c r="V356" i="18"/>
  <c r="V357" i="18"/>
  <c r="V358" i="18"/>
  <c r="V359" i="18"/>
  <c r="V360" i="18"/>
  <c r="V361" i="18"/>
  <c r="V362" i="18"/>
  <c r="V363" i="18"/>
  <c r="V364" i="18"/>
  <c r="V365" i="18"/>
  <c r="V366" i="18"/>
  <c r="V367" i="18"/>
  <c r="V368" i="18"/>
  <c r="V369" i="18"/>
  <c r="V370" i="18"/>
  <c r="V371" i="18"/>
  <c r="V372" i="18"/>
  <c r="V373" i="18"/>
  <c r="V374" i="18"/>
  <c r="V375" i="18"/>
  <c r="V376" i="18"/>
  <c r="V377" i="18"/>
  <c r="V378" i="18"/>
  <c r="V379" i="18"/>
  <c r="V380" i="18"/>
  <c r="V381" i="18"/>
  <c r="V382" i="18"/>
  <c r="V383" i="18"/>
  <c r="V384" i="18"/>
  <c r="V385" i="18"/>
  <c r="V386" i="18"/>
  <c r="V387" i="18"/>
  <c r="V388" i="18"/>
  <c r="V324" i="18"/>
  <c r="V325" i="18"/>
  <c r="V326" i="18"/>
  <c r="V327" i="18"/>
  <c r="V328" i="18"/>
  <c r="V329" i="18"/>
  <c r="V330" i="18"/>
  <c r="V331" i="18"/>
  <c r="V332" i="18"/>
  <c r="V333" i="18"/>
  <c r="V334" i="18"/>
  <c r="V335" i="18"/>
  <c r="V336" i="18"/>
  <c r="V337" i="18"/>
  <c r="V338" i="18"/>
  <c r="V339" i="18"/>
  <c r="V340" i="18"/>
  <c r="V341" i="18"/>
  <c r="V342" i="18"/>
  <c r="V343" i="18"/>
  <c r="V344" i="18"/>
  <c r="V345" i="18"/>
  <c r="V346" i="18"/>
  <c r="V347" i="18"/>
  <c r="V348" i="18"/>
  <c r="V349" i="18"/>
  <c r="V350" i="18"/>
  <c r="V351" i="18"/>
  <c r="V352" i="18"/>
  <c r="V353" i="18"/>
  <c r="V354" i="18"/>
  <c r="V293" i="18"/>
  <c r="V294" i="18"/>
  <c r="V295" i="18"/>
  <c r="V296" i="18"/>
  <c r="V297" i="18"/>
  <c r="V298" i="18"/>
  <c r="V299" i="18"/>
  <c r="V300" i="18"/>
  <c r="V301" i="18"/>
  <c r="V302" i="18"/>
  <c r="V303" i="18"/>
  <c r="V304" i="18"/>
  <c r="V305" i="18"/>
  <c r="V306" i="18"/>
  <c r="V307" i="18"/>
  <c r="V308" i="18"/>
  <c r="V309" i="18"/>
  <c r="V310" i="18"/>
  <c r="V311" i="18"/>
  <c r="V312" i="18"/>
  <c r="V313" i="18"/>
  <c r="V314" i="18"/>
  <c r="V315" i="18"/>
  <c r="V316" i="18"/>
  <c r="V317" i="18"/>
  <c r="V318" i="18"/>
  <c r="V319" i="18"/>
  <c r="V320" i="18"/>
  <c r="V321" i="18"/>
  <c r="V322" i="18"/>
  <c r="V323" i="18"/>
  <c r="V267" i="18"/>
  <c r="V268" i="18"/>
  <c r="V269" i="18"/>
  <c r="V270" i="18"/>
  <c r="V271" i="18"/>
  <c r="V272" i="18"/>
  <c r="V273" i="18"/>
  <c r="V274" i="18"/>
  <c r="V275" i="18"/>
  <c r="V276" i="18"/>
  <c r="V277" i="18"/>
  <c r="V278" i="18"/>
  <c r="V279" i="18"/>
  <c r="V280" i="18"/>
  <c r="V281" i="18"/>
  <c r="V282" i="18"/>
  <c r="V283" i="18"/>
  <c r="V284" i="18"/>
  <c r="V285" i="18"/>
  <c r="V286" i="18"/>
  <c r="V287" i="18"/>
  <c r="V288" i="18"/>
  <c r="V289" i="18"/>
  <c r="V290" i="18"/>
  <c r="V291" i="18"/>
  <c r="V292" i="18"/>
  <c r="V250" i="18"/>
  <c r="V251" i="18"/>
  <c r="V252" i="18"/>
  <c r="V253" i="18"/>
  <c r="V254" i="18"/>
  <c r="V255" i="18"/>
  <c r="V256" i="18"/>
  <c r="V257" i="18"/>
  <c r="V258" i="18"/>
  <c r="V259" i="18"/>
  <c r="V260" i="18"/>
  <c r="V261" i="18"/>
  <c r="V262" i="18"/>
  <c r="V263" i="18"/>
  <c r="V264" i="18"/>
  <c r="V265" i="18"/>
  <c r="V266" i="18"/>
  <c r="V231" i="18"/>
  <c r="V232" i="18"/>
  <c r="V233" i="18"/>
  <c r="V234" i="18"/>
  <c r="V235" i="18"/>
  <c r="V236" i="18"/>
  <c r="V237" i="18"/>
  <c r="V238" i="18"/>
  <c r="V239" i="18"/>
  <c r="V240" i="18"/>
  <c r="V241" i="18"/>
  <c r="V242" i="18"/>
  <c r="V243" i="18"/>
  <c r="V244" i="18"/>
  <c r="V245" i="18"/>
  <c r="V246" i="18"/>
  <c r="V247" i="18"/>
  <c r="V248" i="18"/>
  <c r="V249" i="18"/>
  <c r="V206" i="18"/>
  <c r="V207" i="18"/>
  <c r="V208" i="18"/>
  <c r="V209" i="18"/>
  <c r="V210" i="18"/>
  <c r="V211" i="18"/>
  <c r="V212" i="18"/>
  <c r="V213" i="18"/>
  <c r="V214" i="18"/>
  <c r="V215" i="18"/>
  <c r="V216" i="18"/>
  <c r="V217" i="18"/>
  <c r="V218" i="18"/>
  <c r="V219" i="18"/>
  <c r="V220" i="18"/>
  <c r="V221" i="18"/>
  <c r="V222" i="18"/>
  <c r="V223" i="18"/>
  <c r="V224" i="18"/>
  <c r="V225" i="18"/>
  <c r="V226" i="18"/>
  <c r="V227" i="18"/>
  <c r="V228" i="18"/>
  <c r="V229" i="18"/>
  <c r="V230" i="18"/>
  <c r="V184" i="18"/>
  <c r="V185" i="18"/>
  <c r="V186" i="18"/>
  <c r="V187" i="18"/>
  <c r="V188" i="18"/>
  <c r="V189" i="18"/>
  <c r="V190" i="18"/>
  <c r="V191" i="18"/>
  <c r="V192" i="18"/>
  <c r="V193" i="18"/>
  <c r="V194" i="18"/>
  <c r="V195" i="18"/>
  <c r="V196" i="18"/>
  <c r="V197" i="18"/>
  <c r="V198" i="18"/>
  <c r="V199" i="18"/>
  <c r="V200" i="18"/>
  <c r="V201" i="18"/>
  <c r="V202" i="18"/>
  <c r="V203" i="18"/>
  <c r="V204" i="18"/>
  <c r="V205" i="18"/>
  <c r="V152" i="18"/>
  <c r="V153" i="18"/>
  <c r="V154" i="18"/>
  <c r="V155" i="18"/>
  <c r="V156" i="18"/>
  <c r="V157" i="18"/>
  <c r="V158" i="18"/>
  <c r="V159" i="18"/>
  <c r="V160" i="18"/>
  <c r="V161" i="18"/>
  <c r="V162" i="18"/>
  <c r="V163" i="18"/>
  <c r="V164" i="18"/>
  <c r="V165" i="18"/>
  <c r="V166" i="18"/>
  <c r="V167" i="18"/>
  <c r="V168" i="18"/>
  <c r="V169" i="18"/>
  <c r="V170" i="18"/>
  <c r="V171" i="18"/>
  <c r="V172" i="18"/>
  <c r="V173" i="18"/>
  <c r="V174" i="18"/>
  <c r="V175" i="18"/>
  <c r="V176" i="18"/>
  <c r="V177" i="18"/>
  <c r="V178" i="18"/>
  <c r="V179" i="18"/>
  <c r="V180" i="18"/>
  <c r="V181" i="18"/>
  <c r="V182" i="18"/>
  <c r="V183" i="18"/>
  <c r="V131" i="18"/>
  <c r="V132" i="18"/>
  <c r="V133" i="18"/>
  <c r="V134" i="18"/>
  <c r="V135" i="18"/>
  <c r="V136" i="18"/>
  <c r="V137" i="18"/>
  <c r="V138" i="18"/>
  <c r="V139" i="18"/>
  <c r="V140" i="18"/>
  <c r="V141" i="18"/>
  <c r="V142" i="18"/>
  <c r="V143" i="18"/>
  <c r="V144" i="18"/>
  <c r="V145" i="18"/>
  <c r="V146" i="18"/>
  <c r="V147" i="18"/>
  <c r="V148" i="18"/>
  <c r="V149" i="18"/>
  <c r="V150" i="18"/>
  <c r="V151" i="18"/>
  <c r="V99" i="18"/>
  <c r="V100" i="18"/>
  <c r="V101" i="18"/>
  <c r="V102" i="18"/>
  <c r="V103" i="18"/>
  <c r="V104" i="18"/>
  <c r="V105" i="18"/>
  <c r="V106" i="18"/>
  <c r="V107" i="18"/>
  <c r="V108" i="18"/>
  <c r="V109" i="18"/>
  <c r="V110" i="18"/>
  <c r="V111" i="18"/>
  <c r="V112" i="18"/>
  <c r="V113" i="18"/>
  <c r="V114" i="18"/>
  <c r="V115" i="18"/>
  <c r="V116" i="18"/>
  <c r="V117" i="18"/>
  <c r="V118" i="18"/>
  <c r="V119" i="18"/>
  <c r="V120" i="18"/>
  <c r="V121" i="18"/>
  <c r="V122" i="18"/>
  <c r="V123" i="18"/>
  <c r="V124" i="18"/>
  <c r="V125" i="18"/>
  <c r="V126" i="18"/>
  <c r="V127" i="18"/>
  <c r="V128" i="18"/>
  <c r="V129" i="18"/>
  <c r="V130" i="18"/>
  <c r="V77" i="18"/>
  <c r="V78" i="18"/>
  <c r="V79" i="18"/>
  <c r="V80" i="18"/>
  <c r="V81" i="18"/>
  <c r="V82" i="18"/>
  <c r="V83" i="18"/>
  <c r="V84" i="18"/>
  <c r="V85" i="18"/>
  <c r="V86" i="18"/>
  <c r="V87" i="18"/>
  <c r="V88" i="18"/>
  <c r="V89" i="18"/>
  <c r="V90" i="18"/>
  <c r="V91" i="18"/>
  <c r="V92" i="18"/>
  <c r="V93" i="18"/>
  <c r="V94" i="18"/>
  <c r="V95" i="18"/>
  <c r="V96" i="18"/>
  <c r="V97" i="18"/>
  <c r="V98" i="18"/>
  <c r="V54" i="18"/>
  <c r="V55" i="18"/>
  <c r="V56" i="18"/>
  <c r="V57" i="18"/>
  <c r="V58" i="18"/>
  <c r="V59" i="18"/>
  <c r="V60" i="18"/>
  <c r="V61" i="18"/>
  <c r="V62" i="18"/>
  <c r="V63" i="18"/>
  <c r="V64" i="18"/>
  <c r="V65" i="18"/>
  <c r="V66" i="18"/>
  <c r="V67" i="18"/>
  <c r="V68" i="18"/>
  <c r="V69" i="18"/>
  <c r="V70" i="18"/>
  <c r="V71" i="18"/>
  <c r="V72" i="18"/>
  <c r="V73" i="18"/>
  <c r="V74" i="18"/>
  <c r="V75" i="18"/>
  <c r="V76" i="18"/>
  <c r="V23" i="18"/>
  <c r="V24" i="18"/>
  <c r="V25" i="18"/>
  <c r="V26" i="18"/>
  <c r="V27" i="18"/>
  <c r="V28" i="18"/>
  <c r="V29" i="18"/>
  <c r="V30" i="18"/>
  <c r="V31" i="18"/>
  <c r="V32" i="18"/>
  <c r="V33" i="18"/>
  <c r="V34" i="18"/>
  <c r="V35" i="18"/>
  <c r="V36" i="18"/>
  <c r="V37" i="18"/>
  <c r="V38" i="18"/>
  <c r="V39" i="18"/>
  <c r="V40" i="18"/>
  <c r="V41" i="18"/>
  <c r="V42" i="18"/>
  <c r="V43" i="18"/>
  <c r="V44" i="18"/>
  <c r="V45" i="18"/>
  <c r="V46" i="18"/>
  <c r="V47" i="18"/>
  <c r="V48" i="18"/>
  <c r="V49" i="18"/>
  <c r="V50" i="18"/>
  <c r="V51" i="18"/>
  <c r="V52" i="18"/>
  <c r="V53" i="18"/>
  <c r="V4" i="18"/>
  <c r="V5" i="18"/>
  <c r="V6" i="18"/>
  <c r="V7" i="18"/>
  <c r="V8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U46" i="18"/>
  <c r="U47" i="18"/>
  <c r="U79" i="18"/>
  <c r="U81" i="18"/>
  <c r="U93" i="18"/>
  <c r="U95" i="18"/>
  <c r="U124" i="18"/>
  <c r="U138" i="18"/>
  <c r="U141" i="18"/>
  <c r="U157" i="18"/>
  <c r="U168" i="18"/>
  <c r="U169" i="18"/>
  <c r="U197" i="18"/>
  <c r="U207" i="18"/>
  <c r="U208" i="18"/>
  <c r="U225" i="18"/>
  <c r="U234" i="18"/>
  <c r="U250" i="18"/>
  <c r="U252" i="18"/>
  <c r="U266" i="18"/>
  <c r="U278" i="18"/>
  <c r="U279" i="18"/>
  <c r="U305" i="18"/>
  <c r="U306" i="18"/>
  <c r="U308" i="18"/>
  <c r="U321" i="18"/>
  <c r="U324" i="18"/>
  <c r="U350" i="18"/>
  <c r="U351" i="18"/>
  <c r="U361" i="18"/>
  <c r="U377" i="18"/>
  <c r="U378" i="18"/>
  <c r="U391" i="18"/>
  <c r="U404" i="18"/>
  <c r="U416" i="18"/>
  <c r="U422" i="18"/>
  <c r="U431" i="18"/>
  <c r="U449" i="18"/>
  <c r="U460" i="18"/>
  <c r="U461" i="18"/>
  <c r="U472" i="18"/>
  <c r="U473" i="18"/>
  <c r="U498" i="18"/>
  <c r="U500" i="18"/>
  <c r="U501" i="18"/>
  <c r="U522" i="18"/>
  <c r="U525" i="18"/>
  <c r="U536" i="18"/>
  <c r="U537" i="18"/>
  <c r="U548" i="18"/>
  <c r="U557" i="18"/>
  <c r="U558" i="18"/>
  <c r="U577" i="18"/>
  <c r="U579" i="18"/>
  <c r="U587" i="18"/>
  <c r="U590" i="18"/>
  <c r="S595" i="18"/>
  <c r="R595" i="18"/>
  <c r="U30" i="18"/>
  <c r="E11" i="18"/>
  <c r="J10" i="18"/>
  <c r="J9" i="18"/>
  <c r="J8" i="18"/>
  <c r="J7" i="18"/>
  <c r="J6" i="18"/>
  <c r="J5" i="18"/>
  <c r="J4" i="18"/>
  <c r="V58" i="17"/>
  <c r="V59" i="17"/>
  <c r="V60" i="17"/>
  <c r="V61" i="17"/>
  <c r="V62" i="17"/>
  <c r="V63" i="17"/>
  <c r="V64" i="17"/>
  <c r="V57" i="17"/>
  <c r="V50" i="17"/>
  <c r="V51" i="17"/>
  <c r="V52" i="17"/>
  <c r="V53" i="17"/>
  <c r="V54" i="17"/>
  <c r="V55" i="17"/>
  <c r="V56" i="17"/>
  <c r="V49" i="17"/>
  <c r="V47" i="17"/>
  <c r="V48" i="17"/>
  <c r="V46" i="17"/>
  <c r="V40" i="17"/>
  <c r="V41" i="17"/>
  <c r="V42" i="17"/>
  <c r="V43" i="17"/>
  <c r="V44" i="17"/>
  <c r="V45" i="17"/>
  <c r="V38" i="17"/>
  <c r="V39" i="17"/>
  <c r="V37" i="17"/>
  <c r="V36" i="17"/>
  <c r="V34" i="17"/>
  <c r="V35" i="17"/>
  <c r="V33" i="17"/>
  <c r="V29" i="17"/>
  <c r="V30" i="17"/>
  <c r="V31" i="17"/>
  <c r="V32" i="17"/>
  <c r="V28" i="17"/>
  <c r="V27" i="17"/>
  <c r="V21" i="17"/>
  <c r="V22" i="17"/>
  <c r="V23" i="17"/>
  <c r="V24" i="17"/>
  <c r="V25" i="17"/>
  <c r="V26" i="17"/>
  <c r="V20" i="17"/>
  <c r="V19" i="17"/>
  <c r="V15" i="17"/>
  <c r="V16" i="17"/>
  <c r="V17" i="17"/>
  <c r="V18" i="17"/>
  <c r="V8" i="17"/>
  <c r="V9" i="17"/>
  <c r="V10" i="17"/>
  <c r="V11" i="17"/>
  <c r="V12" i="17"/>
  <c r="V13" i="17"/>
  <c r="V14" i="17"/>
  <c r="V7" i="17"/>
  <c r="V5" i="17"/>
  <c r="V6" i="17"/>
  <c r="V4" i="17"/>
  <c r="U5" i="17"/>
  <c r="U8" i="17"/>
  <c r="U10" i="17"/>
  <c r="U11" i="17"/>
  <c r="U13" i="17"/>
  <c r="U16" i="17"/>
  <c r="U18" i="17"/>
  <c r="U19" i="17"/>
  <c r="U21" i="17"/>
  <c r="U24" i="17"/>
  <c r="U26" i="17"/>
  <c r="U27" i="17"/>
  <c r="U29" i="17"/>
  <c r="U32" i="17"/>
  <c r="U34" i="17"/>
  <c r="U35" i="17"/>
  <c r="U37" i="17"/>
  <c r="U40" i="17"/>
  <c r="U42" i="17"/>
  <c r="U43" i="17"/>
  <c r="U45" i="17"/>
  <c r="U48" i="17"/>
  <c r="U50" i="17"/>
  <c r="U51" i="17"/>
  <c r="U53" i="17"/>
  <c r="U56" i="17"/>
  <c r="U58" i="17"/>
  <c r="U59" i="17"/>
  <c r="U61" i="17"/>
  <c r="U64" i="17"/>
  <c r="T65" i="17"/>
  <c r="C10" i="14"/>
  <c r="S65" i="17"/>
  <c r="R65" i="17"/>
  <c r="I5" i="17"/>
  <c r="E11" i="17"/>
  <c r="J10" i="17"/>
  <c r="J9" i="17"/>
  <c r="J8" i="17"/>
  <c r="J7" i="17"/>
  <c r="J6" i="17"/>
  <c r="J5" i="17"/>
  <c r="J4" i="17"/>
  <c r="V87" i="16"/>
  <c r="V88" i="16"/>
  <c r="V89" i="16"/>
  <c r="V90" i="16"/>
  <c r="V91" i="16"/>
  <c r="V92" i="16"/>
  <c r="V77" i="16"/>
  <c r="V78" i="16"/>
  <c r="V79" i="16"/>
  <c r="V80" i="16"/>
  <c r="V81" i="16"/>
  <c r="V82" i="16"/>
  <c r="V83" i="16"/>
  <c r="V84" i="16"/>
  <c r="V85" i="16"/>
  <c r="V86" i="16"/>
  <c r="V66" i="16"/>
  <c r="V67" i="16"/>
  <c r="V68" i="16"/>
  <c r="V69" i="16"/>
  <c r="V70" i="16"/>
  <c r="V71" i="16"/>
  <c r="V72" i="16"/>
  <c r="V73" i="16"/>
  <c r="V74" i="16"/>
  <c r="V75" i="16"/>
  <c r="V76" i="16"/>
  <c r="V61" i="16"/>
  <c r="V62" i="16"/>
  <c r="V63" i="16"/>
  <c r="V64" i="16"/>
  <c r="V65" i="16"/>
  <c r="V60" i="16"/>
  <c r="V59" i="16"/>
  <c r="V55" i="16"/>
  <c r="V56" i="16"/>
  <c r="V57" i="16"/>
  <c r="V58" i="16"/>
  <c r="V54" i="16"/>
  <c r="V44" i="16"/>
  <c r="V45" i="16"/>
  <c r="V46" i="16"/>
  <c r="V47" i="16"/>
  <c r="V48" i="16"/>
  <c r="V49" i="16"/>
  <c r="V50" i="16"/>
  <c r="V51" i="16"/>
  <c r="V52" i="16"/>
  <c r="V53" i="16"/>
  <c r="V36" i="16"/>
  <c r="V37" i="16"/>
  <c r="V38" i="16"/>
  <c r="V39" i="16"/>
  <c r="V40" i="16"/>
  <c r="V41" i="16"/>
  <c r="V42" i="16"/>
  <c r="V43" i="16"/>
  <c r="V31" i="16"/>
  <c r="V32" i="16"/>
  <c r="V33" i="16"/>
  <c r="V34" i="16"/>
  <c r="V35" i="16"/>
  <c r="V27" i="16"/>
  <c r="V28" i="16"/>
  <c r="V29" i="16"/>
  <c r="V30" i="16"/>
  <c r="V21" i="16"/>
  <c r="V22" i="16"/>
  <c r="V23" i="16"/>
  <c r="V24" i="16"/>
  <c r="V25" i="16"/>
  <c r="V26" i="16"/>
  <c r="V13" i="16"/>
  <c r="V14" i="16"/>
  <c r="V15" i="16"/>
  <c r="V16" i="16"/>
  <c r="V17" i="16"/>
  <c r="V18" i="16"/>
  <c r="V19" i="16"/>
  <c r="V20" i="16"/>
  <c r="V5" i="16"/>
  <c r="V6" i="16"/>
  <c r="V7" i="16"/>
  <c r="V8" i="16"/>
  <c r="V9" i="16"/>
  <c r="V10" i="16"/>
  <c r="V11" i="16"/>
  <c r="V12" i="16"/>
  <c r="V4" i="16"/>
  <c r="U6" i="16"/>
  <c r="U8" i="16"/>
  <c r="U9" i="16"/>
  <c r="U10" i="16"/>
  <c r="U11" i="16"/>
  <c r="U14" i="16"/>
  <c r="U16" i="16"/>
  <c r="U17" i="16"/>
  <c r="U18" i="16"/>
  <c r="U19" i="16"/>
  <c r="U22" i="16"/>
  <c r="U24" i="16"/>
  <c r="U25" i="16"/>
  <c r="U26" i="16"/>
  <c r="U27" i="16"/>
  <c r="U30" i="16"/>
  <c r="U32" i="16"/>
  <c r="U33" i="16"/>
  <c r="U34" i="16"/>
  <c r="U35" i="16"/>
  <c r="U38" i="16"/>
  <c r="U40" i="16"/>
  <c r="U41" i="16"/>
  <c r="U42" i="16"/>
  <c r="U43" i="16"/>
  <c r="U46" i="16"/>
  <c r="U48" i="16"/>
  <c r="U49" i="16"/>
  <c r="U50" i="16"/>
  <c r="U51" i="16"/>
  <c r="U54" i="16"/>
  <c r="U56" i="16"/>
  <c r="U57" i="16"/>
  <c r="U58" i="16"/>
  <c r="U59" i="16"/>
  <c r="U62" i="16"/>
  <c r="U64" i="16"/>
  <c r="U65" i="16"/>
  <c r="U66" i="16"/>
  <c r="U67" i="16"/>
  <c r="U70" i="16"/>
  <c r="U72" i="16"/>
  <c r="U73" i="16"/>
  <c r="U74" i="16"/>
  <c r="U75" i="16"/>
  <c r="U78" i="16"/>
  <c r="U80" i="16"/>
  <c r="U81" i="16"/>
  <c r="U82" i="16"/>
  <c r="U83" i="16"/>
  <c r="U86" i="16"/>
  <c r="U88" i="16"/>
  <c r="U89" i="16"/>
  <c r="U90" i="16"/>
  <c r="U91" i="16"/>
  <c r="I5" i="16"/>
  <c r="K5" i="16"/>
  <c r="L5" i="16"/>
  <c r="I7" i="16"/>
  <c r="I8" i="16"/>
  <c r="I9" i="16"/>
  <c r="I10" i="16"/>
  <c r="K10" i="16"/>
  <c r="L10" i="16"/>
  <c r="T93" i="16"/>
  <c r="C9" i="14"/>
  <c r="S93" i="16"/>
  <c r="R93" i="16"/>
  <c r="U12" i="16"/>
  <c r="E11" i="16"/>
  <c r="J10" i="16"/>
  <c r="J9" i="16"/>
  <c r="K9" i="16"/>
  <c r="L9" i="16"/>
  <c r="J8" i="16"/>
  <c r="J7" i="16"/>
  <c r="J6" i="16"/>
  <c r="J5" i="16"/>
  <c r="J4" i="16"/>
  <c r="I6" i="16"/>
  <c r="U87" i="16"/>
  <c r="U79" i="16"/>
  <c r="U71" i="16"/>
  <c r="U63" i="16"/>
  <c r="U55" i="16"/>
  <c r="U47" i="16"/>
  <c r="U39" i="16"/>
  <c r="U31" i="16"/>
  <c r="U23" i="16"/>
  <c r="U15" i="16"/>
  <c r="U7" i="16"/>
  <c r="U4" i="16"/>
  <c r="U85" i="16"/>
  <c r="U77" i="16"/>
  <c r="U69" i="16"/>
  <c r="U61" i="16"/>
  <c r="U53" i="16"/>
  <c r="U45" i="16"/>
  <c r="U37" i="16"/>
  <c r="U29" i="16"/>
  <c r="U21" i="16"/>
  <c r="U13" i="16"/>
  <c r="U5" i="16"/>
  <c r="K6" i="16"/>
  <c r="L6" i="16"/>
  <c r="L4" i="16"/>
  <c r="L7" i="16"/>
  <c r="L8" i="16"/>
  <c r="D16" i="16"/>
  <c r="K7" i="16"/>
  <c r="I4" i="16"/>
  <c r="K4" i="16"/>
  <c r="D14" i="16"/>
  <c r="U92" i="16"/>
  <c r="U84" i="16"/>
  <c r="U76" i="16"/>
  <c r="U68" i="16"/>
  <c r="U60" i="16"/>
  <c r="U52" i="16"/>
  <c r="U44" i="16"/>
  <c r="U36" i="16"/>
  <c r="U28" i="16"/>
  <c r="U20" i="16"/>
  <c r="K5" i="17"/>
  <c r="L5" i="17"/>
  <c r="U60" i="17"/>
  <c r="U52" i="17"/>
  <c r="U44" i="17"/>
  <c r="U36" i="17"/>
  <c r="U28" i="17"/>
  <c r="U20" i="17"/>
  <c r="U12" i="17"/>
  <c r="U4" i="17"/>
  <c r="U57" i="17"/>
  <c r="U49" i="17"/>
  <c r="U41" i="17"/>
  <c r="U33" i="17"/>
  <c r="U25" i="17"/>
  <c r="U17" i="17"/>
  <c r="U9" i="17"/>
  <c r="U63" i="17"/>
  <c r="U55" i="17"/>
  <c r="U47" i="17"/>
  <c r="U39" i="17"/>
  <c r="U31" i="17"/>
  <c r="U23" i="17"/>
  <c r="U15" i="17"/>
  <c r="U7" i="17"/>
  <c r="U62" i="17"/>
  <c r="U54" i="17"/>
  <c r="U46" i="17"/>
  <c r="U38" i="17"/>
  <c r="U30" i="17"/>
  <c r="U22" i="17"/>
  <c r="U14" i="17"/>
  <c r="U6" i="17"/>
  <c r="U588" i="18"/>
  <c r="U556" i="18"/>
  <c r="U510" i="18"/>
  <c r="U462" i="18"/>
  <c r="U417" i="18"/>
  <c r="U362" i="18"/>
  <c r="U318" i="18"/>
  <c r="U268" i="18"/>
  <c r="U212" i="18"/>
  <c r="U167" i="18"/>
  <c r="U94" i="18"/>
  <c r="U31" i="18"/>
  <c r="U567" i="18"/>
  <c r="U535" i="18"/>
  <c r="U489" i="18"/>
  <c r="U434" i="18"/>
  <c r="U390" i="18"/>
  <c r="U349" i="18"/>
  <c r="U290" i="18"/>
  <c r="U240" i="18"/>
  <c r="U196" i="18"/>
  <c r="U129" i="18"/>
  <c r="U61" i="18"/>
  <c r="U566" i="18"/>
  <c r="U526" i="18"/>
  <c r="U488" i="18"/>
  <c r="U433" i="18"/>
  <c r="U389" i="18"/>
  <c r="U336" i="18"/>
  <c r="U280" i="18"/>
  <c r="U239" i="18"/>
  <c r="U180" i="18"/>
  <c r="U125" i="18"/>
  <c r="U49" i="18"/>
  <c r="U159" i="19"/>
  <c r="U127" i="19"/>
  <c r="U71" i="19"/>
  <c r="U8" i="19"/>
  <c r="U16" i="19"/>
  <c r="U24" i="19"/>
  <c r="U32" i="19"/>
  <c r="U40" i="19"/>
  <c r="U48" i="19"/>
  <c r="U56" i="19"/>
  <c r="U64" i="19"/>
  <c r="U72" i="19"/>
  <c r="U80" i="19"/>
  <c r="U88" i="19"/>
  <c r="U96" i="19"/>
  <c r="U104" i="19"/>
  <c r="U112" i="19"/>
  <c r="U120" i="19"/>
  <c r="U128" i="19"/>
  <c r="U136" i="19"/>
  <c r="U144" i="19"/>
  <c r="U152" i="19"/>
  <c r="U160" i="19"/>
  <c r="U168" i="19"/>
  <c r="U176" i="19"/>
  <c r="U18" i="19"/>
  <c r="U42" i="19"/>
  <c r="U58" i="19"/>
  <c r="U82" i="19"/>
  <c r="U98" i="19"/>
  <c r="U114" i="19"/>
  <c r="U130" i="19"/>
  <c r="U146" i="19"/>
  <c r="U162" i="19"/>
  <c r="U178" i="19"/>
  <c r="I5" i="19"/>
  <c r="K5" i="19"/>
  <c r="L5" i="19"/>
  <c r="U9" i="19"/>
  <c r="U17" i="19"/>
  <c r="U25" i="19"/>
  <c r="U33" i="19"/>
  <c r="U41" i="19"/>
  <c r="U49" i="19"/>
  <c r="U57" i="19"/>
  <c r="U65" i="19"/>
  <c r="U73" i="19"/>
  <c r="U81" i="19"/>
  <c r="U89" i="19"/>
  <c r="U97" i="19"/>
  <c r="U105" i="19"/>
  <c r="U113" i="19"/>
  <c r="U121" i="19"/>
  <c r="U129" i="19"/>
  <c r="U137" i="19"/>
  <c r="U145" i="19"/>
  <c r="U153" i="19"/>
  <c r="U161" i="19"/>
  <c r="U169" i="19"/>
  <c r="U177" i="19"/>
  <c r="I6" i="19"/>
  <c r="U10" i="19"/>
  <c r="U26" i="19"/>
  <c r="U34" i="19"/>
  <c r="U50" i="19"/>
  <c r="U66" i="19"/>
  <c r="U74" i="19"/>
  <c r="U90" i="19"/>
  <c r="U106" i="19"/>
  <c r="U122" i="19"/>
  <c r="U138" i="19"/>
  <c r="U154" i="19"/>
  <c r="U170" i="19"/>
  <c r="I7" i="19"/>
  <c r="U11" i="19"/>
  <c r="U19" i="19"/>
  <c r="U27" i="19"/>
  <c r="U35" i="19"/>
  <c r="U43" i="19"/>
  <c r="U51" i="19"/>
  <c r="U59" i="19"/>
  <c r="U67" i="19"/>
  <c r="U75" i="19"/>
  <c r="U83" i="19"/>
  <c r="U91" i="19"/>
  <c r="U99" i="19"/>
  <c r="U107" i="19"/>
  <c r="U115" i="19"/>
  <c r="U123" i="19"/>
  <c r="U131" i="19"/>
  <c r="U139" i="19"/>
  <c r="U147" i="19"/>
  <c r="U155" i="19"/>
  <c r="U163" i="19"/>
  <c r="U171" i="19"/>
  <c r="U179" i="19"/>
  <c r="I8" i="19"/>
  <c r="K8" i="19"/>
  <c r="L8" i="19"/>
  <c r="U12" i="19"/>
  <c r="U20" i="19"/>
  <c r="U28" i="19"/>
  <c r="U36" i="19"/>
  <c r="U44" i="19"/>
  <c r="U52" i="19"/>
  <c r="U60" i="19"/>
  <c r="U68" i="19"/>
  <c r="U76" i="19"/>
  <c r="U84" i="19"/>
  <c r="U92" i="19"/>
  <c r="U100" i="19"/>
  <c r="U108" i="19"/>
  <c r="U116" i="19"/>
  <c r="U124" i="19"/>
  <c r="U132" i="19"/>
  <c r="U140" i="19"/>
  <c r="U148" i="19"/>
  <c r="U156" i="19"/>
  <c r="U164" i="19"/>
  <c r="U172" i="19"/>
  <c r="U4" i="19"/>
  <c r="I10" i="19"/>
  <c r="K10" i="19"/>
  <c r="L10" i="19"/>
  <c r="U14" i="19"/>
  <c r="U22" i="19"/>
  <c r="U30" i="19"/>
  <c r="U62" i="19"/>
  <c r="U78" i="19"/>
  <c r="U94" i="19"/>
  <c r="U110" i="19"/>
  <c r="I9" i="19"/>
  <c r="K9" i="19"/>
  <c r="L9" i="19"/>
  <c r="U5" i="19"/>
  <c r="U13" i="19"/>
  <c r="U21" i="19"/>
  <c r="U29" i="19"/>
  <c r="U37" i="19"/>
  <c r="U45" i="19"/>
  <c r="U53" i="19"/>
  <c r="U61" i="19"/>
  <c r="U69" i="19"/>
  <c r="U77" i="19"/>
  <c r="U85" i="19"/>
  <c r="U93" i="19"/>
  <c r="U101" i="19"/>
  <c r="U109" i="19"/>
  <c r="U117" i="19"/>
  <c r="U125" i="19"/>
  <c r="U133" i="19"/>
  <c r="U141" i="19"/>
  <c r="U149" i="19"/>
  <c r="U157" i="19"/>
  <c r="U165" i="19"/>
  <c r="U173" i="19"/>
  <c r="U6" i="19"/>
  <c r="U38" i="19"/>
  <c r="U70" i="19"/>
  <c r="U86" i="19"/>
  <c r="U102" i="19"/>
  <c r="U118" i="19"/>
  <c r="U158" i="19"/>
  <c r="U126" i="19"/>
  <c r="U63" i="19"/>
  <c r="U15" i="19"/>
  <c r="U151" i="19"/>
  <c r="U119" i="19"/>
  <c r="U55" i="19"/>
  <c r="U7" i="19"/>
  <c r="U150" i="19"/>
  <c r="U111" i="19"/>
  <c r="U54" i="19"/>
  <c r="I4" i="19"/>
  <c r="K4" i="19"/>
  <c r="L4" i="19"/>
  <c r="K7" i="19"/>
  <c r="L7" i="19"/>
  <c r="F14" i="23"/>
  <c r="D17" i="23"/>
  <c r="D13" i="23"/>
  <c r="M6" i="23"/>
  <c r="D16" i="23"/>
  <c r="F24" i="23"/>
  <c r="D14" i="23"/>
  <c r="F24" i="22"/>
  <c r="D13" i="22"/>
  <c r="D16" i="22"/>
  <c r="F14" i="22"/>
  <c r="D14" i="22"/>
  <c r="D16" i="21"/>
  <c r="D17" i="21"/>
  <c r="F24" i="21"/>
  <c r="D13" i="21"/>
  <c r="F14" i="21"/>
  <c r="D14" i="21"/>
  <c r="C13" i="20"/>
  <c r="D13" i="14"/>
  <c r="L8" i="20"/>
  <c r="C17" i="20"/>
  <c r="C16" i="20"/>
  <c r="E24" i="20"/>
  <c r="C14" i="20"/>
  <c r="E14" i="20"/>
  <c r="L7" i="20"/>
  <c r="L10" i="20"/>
  <c r="L9" i="20"/>
  <c r="L5" i="20"/>
  <c r="L6" i="20"/>
  <c r="K6" i="19"/>
  <c r="L6" i="19"/>
  <c r="U194" i="18"/>
  <c r="U153" i="18"/>
  <c r="U113" i="18"/>
  <c r="U78" i="18"/>
  <c r="U18" i="18"/>
  <c r="U36" i="18"/>
  <c r="U50" i="18"/>
  <c r="U68" i="18"/>
  <c r="U82" i="18"/>
  <c r="U100" i="18"/>
  <c r="U116" i="18"/>
  <c r="U130" i="18"/>
  <c r="U143" i="18"/>
  <c r="U158" i="18"/>
  <c r="U170" i="18"/>
  <c r="U185" i="18"/>
  <c r="U198" i="18"/>
  <c r="U214" i="18"/>
  <c r="U226" i="18"/>
  <c r="U241" i="18"/>
  <c r="U254" i="18"/>
  <c r="U269" i="18"/>
  <c r="U281" i="18"/>
  <c r="U296" i="18"/>
  <c r="U312" i="18"/>
  <c r="U325" i="18"/>
  <c r="U340" i="18"/>
  <c r="U352" i="18"/>
  <c r="U367" i="18"/>
  <c r="U380" i="18"/>
  <c r="U394" i="18"/>
  <c r="U408" i="18"/>
  <c r="U423" i="18"/>
  <c r="U436" i="18"/>
  <c r="U450" i="18"/>
  <c r="U463" i="18"/>
  <c r="U478" i="18"/>
  <c r="U490" i="18"/>
  <c r="U504" i="18"/>
  <c r="U516" i="18"/>
  <c r="U527" i="18"/>
  <c r="U539" i="18"/>
  <c r="U549" i="18"/>
  <c r="U559" i="18"/>
  <c r="U569" i="18"/>
  <c r="U581" i="18"/>
  <c r="U591" i="18"/>
  <c r="U409" i="18"/>
  <c r="U517" i="18"/>
  <c r="U540" i="18"/>
  <c r="U560" i="18"/>
  <c r="U572" i="18"/>
  <c r="U592" i="18"/>
  <c r="U177" i="18"/>
  <c r="U232" i="18"/>
  <c r="U260" i="18"/>
  <c r="U288" i="18"/>
  <c r="U316" i="18"/>
  <c r="U343" i="18"/>
  <c r="U386" i="18"/>
  <c r="U426" i="18"/>
  <c r="U470" i="18"/>
  <c r="U508" i="18"/>
  <c r="U542" i="18"/>
  <c r="U584" i="18"/>
  <c r="U26" i="18"/>
  <c r="U60" i="18"/>
  <c r="U92" i="18"/>
  <c r="U122" i="18"/>
  <c r="U150" i="18"/>
  <c r="U178" i="18"/>
  <c r="U206" i="18"/>
  <c r="U233" i="18"/>
  <c r="U262" i="18"/>
  <c r="U289" i="18"/>
  <c r="U317" i="18"/>
  <c r="U360" i="18"/>
  <c r="U388" i="18"/>
  <c r="U415" i="18"/>
  <c r="U458" i="18"/>
  <c r="U486" i="18"/>
  <c r="U521" i="18"/>
  <c r="U544" i="18"/>
  <c r="U575" i="18"/>
  <c r="U10" i="18"/>
  <c r="U5" i="18"/>
  <c r="U20" i="18"/>
  <c r="U37" i="18"/>
  <c r="U52" i="18"/>
  <c r="U69" i="18"/>
  <c r="U84" i="18"/>
  <c r="U102" i="18"/>
  <c r="U117" i="18"/>
  <c r="U132" i="18"/>
  <c r="U144" i="18"/>
  <c r="U159" i="18"/>
  <c r="U172" i="18"/>
  <c r="U186" i="18"/>
  <c r="U202" i="18"/>
  <c r="U215" i="18"/>
  <c r="U230" i="18"/>
  <c r="U242" i="18"/>
  <c r="U257" i="18"/>
  <c r="U270" i="18"/>
  <c r="U285" i="18"/>
  <c r="U298" i="18"/>
  <c r="U313" i="18"/>
  <c r="U326" i="18"/>
  <c r="U341" i="18"/>
  <c r="U353" i="18"/>
  <c r="U368" i="18"/>
  <c r="U381" i="18"/>
  <c r="U397" i="18"/>
  <c r="U424" i="18"/>
  <c r="U437" i="18"/>
  <c r="U452" i="18"/>
  <c r="U464" i="18"/>
  <c r="U479" i="18"/>
  <c r="U494" i="18"/>
  <c r="U505" i="18"/>
  <c r="U528" i="18"/>
  <c r="U550" i="18"/>
  <c r="U582" i="18"/>
  <c r="U7" i="18"/>
  <c r="U25" i="18"/>
  <c r="U39" i="18"/>
  <c r="U57" i="18"/>
  <c r="U73" i="18"/>
  <c r="U90" i="18"/>
  <c r="U105" i="18"/>
  <c r="U121" i="18"/>
  <c r="U134" i="18"/>
  <c r="U149" i="18"/>
  <c r="U161" i="18"/>
  <c r="U190" i="18"/>
  <c r="U205" i="18"/>
  <c r="U217" i="18"/>
  <c r="U245" i="18"/>
  <c r="U276" i="18"/>
  <c r="U303" i="18"/>
  <c r="U330" i="18"/>
  <c r="U372" i="18"/>
  <c r="U399" i="18"/>
  <c r="U414" i="18"/>
  <c r="U441" i="18"/>
  <c r="U482" i="18"/>
  <c r="U519" i="18"/>
  <c r="U564" i="18"/>
  <c r="U28" i="18"/>
  <c r="U6" i="18"/>
  <c r="U21" i="18"/>
  <c r="U38" i="18"/>
  <c r="U53" i="18"/>
  <c r="U70" i="18"/>
  <c r="U89" i="18"/>
  <c r="U103" i="18"/>
  <c r="U120" i="18"/>
  <c r="U133" i="18"/>
  <c r="U148" i="18"/>
  <c r="U160" i="18"/>
  <c r="U175" i="18"/>
  <c r="U189" i="18"/>
  <c r="U204" i="18"/>
  <c r="U216" i="18"/>
  <c r="U231" i="18"/>
  <c r="U244" i="18"/>
  <c r="U258" i="18"/>
  <c r="U271" i="18"/>
  <c r="U287" i="18"/>
  <c r="U300" i="18"/>
  <c r="U314" i="18"/>
  <c r="U327" i="18"/>
  <c r="U342" i="18"/>
  <c r="U354" i="18"/>
  <c r="U369" i="18"/>
  <c r="U385" i="18"/>
  <c r="U398" i="18"/>
  <c r="U413" i="18"/>
  <c r="U425" i="18"/>
  <c r="U440" i="18"/>
  <c r="U453" i="18"/>
  <c r="U468" i="18"/>
  <c r="U481" i="18"/>
  <c r="U495" i="18"/>
  <c r="U506" i="18"/>
  <c r="U518" i="18"/>
  <c r="U530" i="18"/>
  <c r="U541" i="18"/>
  <c r="U551" i="18"/>
  <c r="U563" i="18"/>
  <c r="U573" i="18"/>
  <c r="U583" i="18"/>
  <c r="U593" i="18"/>
  <c r="U358" i="18"/>
  <c r="U454" i="18"/>
  <c r="U496" i="18"/>
  <c r="U532" i="18"/>
  <c r="U553" i="18"/>
  <c r="U574" i="18"/>
  <c r="U4" i="18"/>
  <c r="U9" i="18"/>
  <c r="U41" i="18"/>
  <c r="U74" i="18"/>
  <c r="U106" i="18"/>
  <c r="U135" i="18"/>
  <c r="U166" i="18"/>
  <c r="U193" i="18"/>
  <c r="U221" i="18"/>
  <c r="U248" i="18"/>
  <c r="U277" i="18"/>
  <c r="U304" i="18"/>
  <c r="U332" i="18"/>
  <c r="U344" i="18"/>
  <c r="U373" i="18"/>
  <c r="U400" i="18"/>
  <c r="U428" i="18"/>
  <c r="U442" i="18"/>
  <c r="U471" i="18"/>
  <c r="U497" i="18"/>
  <c r="U509" i="18"/>
  <c r="U533" i="18"/>
  <c r="U555" i="18"/>
  <c r="U565" i="18"/>
  <c r="U585" i="18"/>
  <c r="U446" i="18"/>
  <c r="U295" i="18"/>
  <c r="U184" i="18"/>
  <c r="U111" i="18"/>
  <c r="U63" i="18"/>
  <c r="U576" i="18"/>
  <c r="U547" i="18"/>
  <c r="U514" i="18"/>
  <c r="U487" i="18"/>
  <c r="U406" i="18"/>
  <c r="U376" i="18"/>
  <c r="U335" i="18"/>
  <c r="U263" i="18"/>
  <c r="U223" i="18"/>
  <c r="U152" i="18"/>
  <c r="U17" i="18"/>
  <c r="U568" i="18"/>
  <c r="U545" i="18"/>
  <c r="U512" i="18"/>
  <c r="U477" i="18"/>
  <c r="U445" i="18"/>
  <c r="U405" i="18"/>
  <c r="U364" i="18"/>
  <c r="U333" i="18"/>
  <c r="U294" i="18"/>
  <c r="U253" i="18"/>
  <c r="U222" i="18"/>
  <c r="U181" i="18"/>
  <c r="U142" i="18"/>
  <c r="U110" i="18"/>
  <c r="U62" i="18"/>
  <c r="U14" i="18"/>
  <c r="I5" i="18"/>
  <c r="U8" i="18"/>
  <c r="U16" i="18"/>
  <c r="U24" i="18"/>
  <c r="U32" i="18"/>
  <c r="U40" i="18"/>
  <c r="U48" i="18"/>
  <c r="U56" i="18"/>
  <c r="U64" i="18"/>
  <c r="U72" i="18"/>
  <c r="U80" i="18"/>
  <c r="U88" i="18"/>
  <c r="U96" i="18"/>
  <c r="U104" i="18"/>
  <c r="U112" i="18"/>
  <c r="U11" i="18"/>
  <c r="U19" i="18"/>
  <c r="U27" i="18"/>
  <c r="U35" i="18"/>
  <c r="U43" i="18"/>
  <c r="U51" i="18"/>
  <c r="U59" i="18"/>
  <c r="U67" i="18"/>
  <c r="U75" i="18"/>
  <c r="U83" i="18"/>
  <c r="U91" i="18"/>
  <c r="U99" i="18"/>
  <c r="U107" i="18"/>
  <c r="U115" i="18"/>
  <c r="U123" i="18"/>
  <c r="U131" i="18"/>
  <c r="U139" i="18"/>
  <c r="U147" i="18"/>
  <c r="U155" i="18"/>
  <c r="U163" i="18"/>
  <c r="U171" i="18"/>
  <c r="U179" i="18"/>
  <c r="U187" i="18"/>
  <c r="U195" i="18"/>
  <c r="U203" i="18"/>
  <c r="U211" i="18"/>
  <c r="U219" i="18"/>
  <c r="U227" i="18"/>
  <c r="U235" i="18"/>
  <c r="U243" i="18"/>
  <c r="U251" i="18"/>
  <c r="U259" i="18"/>
  <c r="U267" i="18"/>
  <c r="U275" i="18"/>
  <c r="U283" i="18"/>
  <c r="U291" i="18"/>
  <c r="U299" i="18"/>
  <c r="U307" i="18"/>
  <c r="U315" i="18"/>
  <c r="U323" i="18"/>
  <c r="U331" i="18"/>
  <c r="U339" i="18"/>
  <c r="U347" i="18"/>
  <c r="U355" i="18"/>
  <c r="U363" i="18"/>
  <c r="U371" i="18"/>
  <c r="U379" i="18"/>
  <c r="U387" i="18"/>
  <c r="U395" i="18"/>
  <c r="U403" i="18"/>
  <c r="U411" i="18"/>
  <c r="U419" i="18"/>
  <c r="U427" i="18"/>
  <c r="U435" i="18"/>
  <c r="U443" i="18"/>
  <c r="U451" i="18"/>
  <c r="U459" i="18"/>
  <c r="U467" i="18"/>
  <c r="U475" i="18"/>
  <c r="U483" i="18"/>
  <c r="U491" i="18"/>
  <c r="U499" i="18"/>
  <c r="U507" i="18"/>
  <c r="U515" i="18"/>
  <c r="U523" i="18"/>
  <c r="U531" i="18"/>
  <c r="U12" i="18"/>
  <c r="U22" i="18"/>
  <c r="U33" i="18"/>
  <c r="U44" i="18"/>
  <c r="U54" i="18"/>
  <c r="U65" i="18"/>
  <c r="U76" i="18"/>
  <c r="U86" i="18"/>
  <c r="U97" i="18"/>
  <c r="U108" i="18"/>
  <c r="U118" i="18"/>
  <c r="U127" i="18"/>
  <c r="U136" i="18"/>
  <c r="U145" i="18"/>
  <c r="U154" i="18"/>
  <c r="U164" i="18"/>
  <c r="U173" i="18"/>
  <c r="U182" i="18"/>
  <c r="U191" i="18"/>
  <c r="U200" i="18"/>
  <c r="U209" i="18"/>
  <c r="U218" i="18"/>
  <c r="U228" i="18"/>
  <c r="U237" i="18"/>
  <c r="U246" i="18"/>
  <c r="U255" i="18"/>
  <c r="U264" i="18"/>
  <c r="U273" i="18"/>
  <c r="U282" i="18"/>
  <c r="U292" i="18"/>
  <c r="U301" i="18"/>
  <c r="U310" i="18"/>
  <c r="U319" i="18"/>
  <c r="U328" i="18"/>
  <c r="U337" i="18"/>
  <c r="U346" i="18"/>
  <c r="U356" i="18"/>
  <c r="U365" i="18"/>
  <c r="U374" i="18"/>
  <c r="U383" i="18"/>
  <c r="U392" i="18"/>
  <c r="U401" i="18"/>
  <c r="U410" i="18"/>
  <c r="U420" i="18"/>
  <c r="U429" i="18"/>
  <c r="U438" i="18"/>
  <c r="U447" i="18"/>
  <c r="U456" i="18"/>
  <c r="U465" i="18"/>
  <c r="U474" i="18"/>
  <c r="U484" i="18"/>
  <c r="U493" i="18"/>
  <c r="U502" i="18"/>
  <c r="U511" i="18"/>
  <c r="U520" i="18"/>
  <c r="U529" i="18"/>
  <c r="U538" i="18"/>
  <c r="U546" i="18"/>
  <c r="U554" i="18"/>
  <c r="U562" i="18"/>
  <c r="U570" i="18"/>
  <c r="U578" i="18"/>
  <c r="U586" i="18"/>
  <c r="U594" i="18"/>
  <c r="U119" i="18"/>
  <c r="U293" i="18"/>
  <c r="U320" i="18"/>
  <c r="U338" i="18"/>
  <c r="U348" i="18"/>
  <c r="U366" i="18"/>
  <c r="U375" i="18"/>
  <c r="U393" i="18"/>
  <c r="U412" i="18"/>
  <c r="U421" i="18"/>
  <c r="U439" i="18"/>
  <c r="U457" i="18"/>
  <c r="U466" i="18"/>
  <c r="U485" i="18"/>
  <c r="U13" i="18"/>
  <c r="U23" i="18"/>
  <c r="U34" i="18"/>
  <c r="U45" i="18"/>
  <c r="U55" i="18"/>
  <c r="U66" i="18"/>
  <c r="U77" i="18"/>
  <c r="U87" i="18"/>
  <c r="U98" i="18"/>
  <c r="U109" i="18"/>
  <c r="U128" i="18"/>
  <c r="U137" i="18"/>
  <c r="U146" i="18"/>
  <c r="U156" i="18"/>
  <c r="U165" i="18"/>
  <c r="U174" i="18"/>
  <c r="U183" i="18"/>
  <c r="U192" i="18"/>
  <c r="U201" i="18"/>
  <c r="U210" i="18"/>
  <c r="U220" i="18"/>
  <c r="U229" i="18"/>
  <c r="U238" i="18"/>
  <c r="U247" i="18"/>
  <c r="U256" i="18"/>
  <c r="U265" i="18"/>
  <c r="U274" i="18"/>
  <c r="U284" i="18"/>
  <c r="U302" i="18"/>
  <c r="U311" i="18"/>
  <c r="U329" i="18"/>
  <c r="U357" i="18"/>
  <c r="U384" i="18"/>
  <c r="U402" i="18"/>
  <c r="U430" i="18"/>
  <c r="U448" i="18"/>
  <c r="U476" i="18"/>
  <c r="U589" i="18"/>
  <c r="U580" i="18"/>
  <c r="U571" i="18"/>
  <c r="U561" i="18"/>
  <c r="U552" i="18"/>
  <c r="U543" i="18"/>
  <c r="U534" i="18"/>
  <c r="U524" i="18"/>
  <c r="U513" i="18"/>
  <c r="U503" i="18"/>
  <c r="U492" i="18"/>
  <c r="U480" i="18"/>
  <c r="U469" i="18"/>
  <c r="U455" i="18"/>
  <c r="U444" i="18"/>
  <c r="U432" i="18"/>
  <c r="U418" i="18"/>
  <c r="U407" i="18"/>
  <c r="U396" i="18"/>
  <c r="U382" i="18"/>
  <c r="U370" i="18"/>
  <c r="U359" i="18"/>
  <c r="U345" i="18"/>
  <c r="U334" i="18"/>
  <c r="U322" i="18"/>
  <c r="U309" i="18"/>
  <c r="U297" i="18"/>
  <c r="U286" i="18"/>
  <c r="U272" i="18"/>
  <c r="U261" i="18"/>
  <c r="U249" i="18"/>
  <c r="U236" i="18"/>
  <c r="U224" i="18"/>
  <c r="U213" i="18"/>
  <c r="U199" i="18"/>
  <c r="U188" i="18"/>
  <c r="U176" i="18"/>
  <c r="U162" i="18"/>
  <c r="U151" i="18"/>
  <c r="U140" i="18"/>
  <c r="U126" i="18"/>
  <c r="U114" i="18"/>
  <c r="U101" i="18"/>
  <c r="U85" i="18"/>
  <c r="U71" i="18"/>
  <c r="U58" i="18"/>
  <c r="U42" i="18"/>
  <c r="U29" i="18"/>
  <c r="U15" i="18"/>
  <c r="I4" i="18"/>
  <c r="K4" i="18"/>
  <c r="I10" i="18"/>
  <c r="K10" i="18"/>
  <c r="I9" i="18"/>
  <c r="K9" i="18"/>
  <c r="K5" i="18"/>
  <c r="I8" i="18"/>
  <c r="K8" i="18"/>
  <c r="I7" i="18"/>
  <c r="K7" i="18"/>
  <c r="I6" i="18"/>
  <c r="K6" i="18"/>
  <c r="I4" i="17"/>
  <c r="K4" i="17"/>
  <c r="L4" i="17"/>
  <c r="I10" i="17"/>
  <c r="K10" i="17"/>
  <c r="L10" i="17"/>
  <c r="I9" i="17"/>
  <c r="K9" i="17"/>
  <c r="L9" i="17"/>
  <c r="I8" i="17"/>
  <c r="K8" i="17"/>
  <c r="L8" i="17"/>
  <c r="I7" i="17"/>
  <c r="K7" i="17"/>
  <c r="L7" i="17"/>
  <c r="I6" i="17"/>
  <c r="K6" i="17"/>
  <c r="L6" i="17"/>
  <c r="K8" i="16"/>
  <c r="F24" i="16"/>
  <c r="V685" i="15"/>
  <c r="V686" i="15"/>
  <c r="V687" i="15"/>
  <c r="V688" i="15"/>
  <c r="V689" i="15"/>
  <c r="V690" i="15"/>
  <c r="V691" i="15"/>
  <c r="V692" i="15"/>
  <c r="V693" i="15"/>
  <c r="V694" i="15"/>
  <c r="V695" i="15"/>
  <c r="V696" i="15"/>
  <c r="V697" i="15"/>
  <c r="V698" i="15"/>
  <c r="V699" i="15"/>
  <c r="V700" i="15"/>
  <c r="V701" i="15"/>
  <c r="V702" i="15"/>
  <c r="V703" i="15"/>
  <c r="V704" i="15"/>
  <c r="V705" i="15"/>
  <c r="V706" i="15"/>
  <c r="V707" i="15"/>
  <c r="V708" i="15"/>
  <c r="V709" i="15"/>
  <c r="V710" i="15"/>
  <c r="V711" i="15"/>
  <c r="V712" i="15"/>
  <c r="V713" i="15"/>
  <c r="V714" i="15"/>
  <c r="V715" i="15"/>
  <c r="V716" i="15"/>
  <c r="V717" i="15"/>
  <c r="V718" i="15"/>
  <c r="V719" i="15"/>
  <c r="V720" i="15"/>
  <c r="V721" i="15"/>
  <c r="V722" i="15"/>
  <c r="V723" i="15"/>
  <c r="V643" i="15"/>
  <c r="V644" i="15"/>
  <c r="V645" i="15"/>
  <c r="V646" i="15"/>
  <c r="V647" i="15"/>
  <c r="V648" i="15"/>
  <c r="V649" i="15"/>
  <c r="V650" i="15"/>
  <c r="V651" i="15"/>
  <c r="V652" i="15"/>
  <c r="V653" i="15"/>
  <c r="V654" i="15"/>
  <c r="V655" i="15"/>
  <c r="V656" i="15"/>
  <c r="V657" i="15"/>
  <c r="V658" i="15"/>
  <c r="V659" i="15"/>
  <c r="V660" i="15"/>
  <c r="V661" i="15"/>
  <c r="V662" i="15"/>
  <c r="V663" i="15"/>
  <c r="V664" i="15"/>
  <c r="V665" i="15"/>
  <c r="V666" i="15"/>
  <c r="V667" i="15"/>
  <c r="V668" i="15"/>
  <c r="V669" i="15"/>
  <c r="V670" i="15"/>
  <c r="V671" i="15"/>
  <c r="V672" i="15"/>
  <c r="V673" i="15"/>
  <c r="V674" i="15"/>
  <c r="V675" i="15"/>
  <c r="V676" i="15"/>
  <c r="V677" i="15"/>
  <c r="V678" i="15"/>
  <c r="V679" i="15"/>
  <c r="V680" i="15"/>
  <c r="V681" i="15"/>
  <c r="V682" i="15"/>
  <c r="V683" i="15"/>
  <c r="V684" i="15"/>
  <c r="V599" i="15"/>
  <c r="V600" i="15"/>
  <c r="V601" i="15"/>
  <c r="V602" i="15"/>
  <c r="V603" i="15"/>
  <c r="V604" i="15"/>
  <c r="V605" i="15"/>
  <c r="V606" i="15"/>
  <c r="V607" i="15"/>
  <c r="V608" i="15"/>
  <c r="V609" i="15"/>
  <c r="V610" i="15"/>
  <c r="V611" i="15"/>
  <c r="V612" i="15"/>
  <c r="V613" i="15"/>
  <c r="V614" i="15"/>
  <c r="V615" i="15"/>
  <c r="V616" i="15"/>
  <c r="V617" i="15"/>
  <c r="V618" i="15"/>
  <c r="V619" i="15"/>
  <c r="V620" i="15"/>
  <c r="V621" i="15"/>
  <c r="V622" i="15"/>
  <c r="V623" i="15"/>
  <c r="V624" i="15"/>
  <c r="V625" i="15"/>
  <c r="V626" i="15"/>
  <c r="V627" i="15"/>
  <c r="V628" i="15"/>
  <c r="V629" i="15"/>
  <c r="V630" i="15"/>
  <c r="V631" i="15"/>
  <c r="V632" i="15"/>
  <c r="V633" i="15"/>
  <c r="V634" i="15"/>
  <c r="V635" i="15"/>
  <c r="V636" i="15"/>
  <c r="V637" i="15"/>
  <c r="V638" i="15"/>
  <c r="V639" i="15"/>
  <c r="V640" i="15"/>
  <c r="V641" i="15"/>
  <c r="V642" i="15"/>
  <c r="V550" i="15"/>
  <c r="V551" i="15"/>
  <c r="V552" i="15"/>
  <c r="V553" i="15"/>
  <c r="V554" i="15"/>
  <c r="V555" i="15"/>
  <c r="V556" i="15"/>
  <c r="V557" i="15"/>
  <c r="V558" i="15"/>
  <c r="V559" i="15"/>
  <c r="V560" i="15"/>
  <c r="V561" i="15"/>
  <c r="V562" i="15"/>
  <c r="V563" i="15"/>
  <c r="V564" i="15"/>
  <c r="V565" i="15"/>
  <c r="V566" i="15"/>
  <c r="V567" i="15"/>
  <c r="V568" i="15"/>
  <c r="V569" i="15"/>
  <c r="V570" i="15"/>
  <c r="V571" i="15"/>
  <c r="V572" i="15"/>
  <c r="V573" i="15"/>
  <c r="V574" i="15"/>
  <c r="V575" i="15"/>
  <c r="V576" i="15"/>
  <c r="V577" i="15"/>
  <c r="V578" i="15"/>
  <c r="V579" i="15"/>
  <c r="V580" i="15"/>
  <c r="V581" i="15"/>
  <c r="V582" i="15"/>
  <c r="V583" i="15"/>
  <c r="V584" i="15"/>
  <c r="V585" i="15"/>
  <c r="V586" i="15"/>
  <c r="V587" i="15"/>
  <c r="V588" i="15"/>
  <c r="V589" i="15"/>
  <c r="V590" i="15"/>
  <c r="V591" i="15"/>
  <c r="V592" i="15"/>
  <c r="V593" i="15"/>
  <c r="V594" i="15"/>
  <c r="V595" i="15"/>
  <c r="V596" i="15"/>
  <c r="V597" i="15"/>
  <c r="V598" i="15"/>
  <c r="V548" i="15"/>
  <c r="V549" i="15"/>
  <c r="V502" i="15"/>
  <c r="V503" i="15"/>
  <c r="V504" i="15"/>
  <c r="V505" i="15"/>
  <c r="V506" i="15"/>
  <c r="V507" i="15"/>
  <c r="V508" i="15"/>
  <c r="V509" i="15"/>
  <c r="V510" i="15"/>
  <c r="V511" i="15"/>
  <c r="V512" i="15"/>
  <c r="V513" i="15"/>
  <c r="V514" i="15"/>
  <c r="V515" i="15"/>
  <c r="V516" i="15"/>
  <c r="V517" i="15"/>
  <c r="V518" i="15"/>
  <c r="V519" i="15"/>
  <c r="V520" i="15"/>
  <c r="V521" i="15"/>
  <c r="V522" i="15"/>
  <c r="V523" i="15"/>
  <c r="V524" i="15"/>
  <c r="V525" i="15"/>
  <c r="V526" i="15"/>
  <c r="V527" i="15"/>
  <c r="V528" i="15"/>
  <c r="V529" i="15"/>
  <c r="V530" i="15"/>
  <c r="V531" i="15"/>
  <c r="V532" i="15"/>
  <c r="V533" i="15"/>
  <c r="V534" i="15"/>
  <c r="V535" i="15"/>
  <c r="V536" i="15"/>
  <c r="V537" i="15"/>
  <c r="V538" i="15"/>
  <c r="V539" i="15"/>
  <c r="V540" i="15"/>
  <c r="V541" i="15"/>
  <c r="V542" i="15"/>
  <c r="V543" i="15"/>
  <c r="V544" i="15"/>
  <c r="V545" i="15"/>
  <c r="V546" i="15"/>
  <c r="V547" i="15"/>
  <c r="V501" i="15"/>
  <c r="V500" i="15"/>
  <c r="V442" i="15"/>
  <c r="V443" i="15"/>
  <c r="V444" i="15"/>
  <c r="V445" i="15"/>
  <c r="V446" i="15"/>
  <c r="V447" i="15"/>
  <c r="V448" i="15"/>
  <c r="V449" i="15"/>
  <c r="V450" i="15"/>
  <c r="V451" i="15"/>
  <c r="V452" i="15"/>
  <c r="V453" i="15"/>
  <c r="V454" i="15"/>
  <c r="V455" i="15"/>
  <c r="V456" i="15"/>
  <c r="V457" i="15"/>
  <c r="V458" i="15"/>
  <c r="V459" i="15"/>
  <c r="V460" i="15"/>
  <c r="V461" i="15"/>
  <c r="V462" i="15"/>
  <c r="V463" i="15"/>
  <c r="V464" i="15"/>
  <c r="V465" i="15"/>
  <c r="V466" i="15"/>
  <c r="V467" i="15"/>
  <c r="V468" i="15"/>
  <c r="V469" i="15"/>
  <c r="V470" i="15"/>
  <c r="V471" i="15"/>
  <c r="V472" i="15"/>
  <c r="V473" i="15"/>
  <c r="V474" i="15"/>
  <c r="V475" i="15"/>
  <c r="V476" i="15"/>
  <c r="V477" i="15"/>
  <c r="V478" i="15"/>
  <c r="V479" i="15"/>
  <c r="V480" i="15"/>
  <c r="V481" i="15"/>
  <c r="V482" i="15"/>
  <c r="V483" i="15"/>
  <c r="V484" i="15"/>
  <c r="V485" i="15"/>
  <c r="V486" i="15"/>
  <c r="V487" i="15"/>
  <c r="V488" i="15"/>
  <c r="V489" i="15"/>
  <c r="V490" i="15"/>
  <c r="V491" i="15"/>
  <c r="V492" i="15"/>
  <c r="V493" i="15"/>
  <c r="V494" i="15"/>
  <c r="V495" i="15"/>
  <c r="V496" i="15"/>
  <c r="V497" i="15"/>
  <c r="V498" i="15"/>
  <c r="V499" i="15"/>
  <c r="V405" i="15"/>
  <c r="V406" i="15"/>
  <c r="V407" i="15"/>
  <c r="V408" i="15"/>
  <c r="V409" i="15"/>
  <c r="V410" i="15"/>
  <c r="V411" i="15"/>
  <c r="V412" i="15"/>
  <c r="V413" i="15"/>
  <c r="V414" i="15"/>
  <c r="V415" i="15"/>
  <c r="V416" i="15"/>
  <c r="V417" i="15"/>
  <c r="V418" i="15"/>
  <c r="V419" i="15"/>
  <c r="V420" i="15"/>
  <c r="V421" i="15"/>
  <c r="V422" i="15"/>
  <c r="V423" i="15"/>
  <c r="V424" i="15"/>
  <c r="V425" i="15"/>
  <c r="V426" i="15"/>
  <c r="V427" i="15"/>
  <c r="V428" i="15"/>
  <c r="V429" i="15"/>
  <c r="V430" i="15"/>
  <c r="V431" i="15"/>
  <c r="V432" i="15"/>
  <c r="V433" i="15"/>
  <c r="V434" i="15"/>
  <c r="V435" i="15"/>
  <c r="V436" i="15"/>
  <c r="V437" i="15"/>
  <c r="V438" i="15"/>
  <c r="V439" i="15"/>
  <c r="V440" i="15"/>
  <c r="V441" i="15"/>
  <c r="V359" i="15"/>
  <c r="V360" i="15"/>
  <c r="V361" i="15"/>
  <c r="V362" i="15"/>
  <c r="V363" i="15"/>
  <c r="V364" i="15"/>
  <c r="V365" i="15"/>
  <c r="V366" i="15"/>
  <c r="V367" i="15"/>
  <c r="V368" i="15"/>
  <c r="V369" i="15"/>
  <c r="V370" i="15"/>
  <c r="V371" i="15"/>
  <c r="V372" i="15"/>
  <c r="V373" i="15"/>
  <c r="V374" i="15"/>
  <c r="V375" i="15"/>
  <c r="V376" i="15"/>
  <c r="V377" i="15"/>
  <c r="V378" i="15"/>
  <c r="V379" i="15"/>
  <c r="V380" i="15"/>
  <c r="V381" i="15"/>
  <c r="V382" i="15"/>
  <c r="V383" i="15"/>
  <c r="V384" i="15"/>
  <c r="V385" i="15"/>
  <c r="V386" i="15"/>
  <c r="V387" i="15"/>
  <c r="V388" i="15"/>
  <c r="V389" i="15"/>
  <c r="V390" i="15"/>
  <c r="V391" i="15"/>
  <c r="V392" i="15"/>
  <c r="V393" i="15"/>
  <c r="V394" i="15"/>
  <c r="V395" i="15"/>
  <c r="V396" i="15"/>
  <c r="V397" i="15"/>
  <c r="V398" i="15"/>
  <c r="V399" i="15"/>
  <c r="V400" i="15"/>
  <c r="V401" i="15"/>
  <c r="V402" i="15"/>
  <c r="V403" i="15"/>
  <c r="V404" i="15"/>
  <c r="V357" i="15"/>
  <c r="V358" i="15"/>
  <c r="V315" i="15"/>
  <c r="V316" i="15"/>
  <c r="V317" i="15"/>
  <c r="V318" i="15"/>
  <c r="V319" i="15"/>
  <c r="V320" i="15"/>
  <c r="V321" i="15"/>
  <c r="V322" i="15"/>
  <c r="V323" i="15"/>
  <c r="V324" i="15"/>
  <c r="V325" i="15"/>
  <c r="V326" i="15"/>
  <c r="V327" i="15"/>
  <c r="V328" i="15"/>
  <c r="V329" i="15"/>
  <c r="V330" i="15"/>
  <c r="V331" i="15"/>
  <c r="V332" i="15"/>
  <c r="V333" i="15"/>
  <c r="V334" i="15"/>
  <c r="V335" i="15"/>
  <c r="V336" i="15"/>
  <c r="V337" i="15"/>
  <c r="V338" i="15"/>
  <c r="V339" i="15"/>
  <c r="V340" i="15"/>
  <c r="V341" i="15"/>
  <c r="V342" i="15"/>
  <c r="V343" i="15"/>
  <c r="V344" i="15"/>
  <c r="V345" i="15"/>
  <c r="V346" i="15"/>
  <c r="V347" i="15"/>
  <c r="V348" i="15"/>
  <c r="V349" i="15"/>
  <c r="V350" i="15"/>
  <c r="V351" i="15"/>
  <c r="V352" i="15"/>
  <c r="V353" i="15"/>
  <c r="V354" i="15"/>
  <c r="V355" i="15"/>
  <c r="V356" i="15"/>
  <c r="V311" i="15"/>
  <c r="V312" i="15"/>
  <c r="V313" i="15"/>
  <c r="V314" i="15"/>
  <c r="V273" i="15"/>
  <c r="V274" i="15"/>
  <c r="V275" i="15"/>
  <c r="V276" i="15"/>
  <c r="V277" i="15"/>
  <c r="V278" i="15"/>
  <c r="V279" i="15"/>
  <c r="V280" i="15"/>
  <c r="V281" i="15"/>
  <c r="V282" i="15"/>
  <c r="V283" i="15"/>
  <c r="V284" i="15"/>
  <c r="V285" i="15"/>
  <c r="V286" i="15"/>
  <c r="V287" i="15"/>
  <c r="V288" i="15"/>
  <c r="V289" i="15"/>
  <c r="V290" i="15"/>
  <c r="V291" i="15"/>
  <c r="V292" i="15"/>
  <c r="V293" i="15"/>
  <c r="V294" i="15"/>
  <c r="V295" i="15"/>
  <c r="V296" i="15"/>
  <c r="V297" i="15"/>
  <c r="V298" i="15"/>
  <c r="V299" i="15"/>
  <c r="V300" i="15"/>
  <c r="V301" i="15"/>
  <c r="V302" i="15"/>
  <c r="V303" i="15"/>
  <c r="V304" i="15"/>
  <c r="V305" i="15"/>
  <c r="V306" i="15"/>
  <c r="V307" i="15"/>
  <c r="V308" i="15"/>
  <c r="V309" i="15"/>
  <c r="V310" i="15"/>
  <c r="V271" i="15"/>
  <c r="V272" i="15"/>
  <c r="V225" i="15"/>
  <c r="V226" i="15"/>
  <c r="V227" i="15"/>
  <c r="V228" i="15"/>
  <c r="V229" i="15"/>
  <c r="V230" i="15"/>
  <c r="V231" i="15"/>
  <c r="V232" i="15"/>
  <c r="V233" i="15"/>
  <c r="V234" i="15"/>
  <c r="V235" i="15"/>
  <c r="V236" i="15"/>
  <c r="V237" i="15"/>
  <c r="V238" i="15"/>
  <c r="V239" i="15"/>
  <c r="V240" i="15"/>
  <c r="V241" i="15"/>
  <c r="V242" i="15"/>
  <c r="V243" i="15"/>
  <c r="V244" i="15"/>
  <c r="V245" i="15"/>
  <c r="V246" i="15"/>
  <c r="V247" i="15"/>
  <c r="V248" i="15"/>
  <c r="V249" i="15"/>
  <c r="V250" i="15"/>
  <c r="V251" i="15"/>
  <c r="V252" i="15"/>
  <c r="V253" i="15"/>
  <c r="V254" i="15"/>
  <c r="V255" i="15"/>
  <c r="V256" i="15"/>
  <c r="V257" i="15"/>
  <c r="V258" i="15"/>
  <c r="V259" i="15"/>
  <c r="V260" i="15"/>
  <c r="V261" i="15"/>
  <c r="V262" i="15"/>
  <c r="V263" i="15"/>
  <c r="V264" i="15"/>
  <c r="V265" i="15"/>
  <c r="V266" i="15"/>
  <c r="V267" i="15"/>
  <c r="V268" i="15"/>
  <c r="V269" i="15"/>
  <c r="V270" i="15"/>
  <c r="V224" i="15"/>
  <c r="V165" i="15"/>
  <c r="V166" i="15"/>
  <c r="V167" i="15"/>
  <c r="V168" i="15"/>
  <c r="V169" i="15"/>
  <c r="V170" i="15"/>
  <c r="V171" i="15"/>
  <c r="V172" i="15"/>
  <c r="V173" i="15"/>
  <c r="V174" i="15"/>
  <c r="V175" i="15"/>
  <c r="V176" i="15"/>
  <c r="V177" i="15"/>
  <c r="V178" i="15"/>
  <c r="V179" i="15"/>
  <c r="V180" i="15"/>
  <c r="V181" i="15"/>
  <c r="V182" i="15"/>
  <c r="V183" i="15"/>
  <c r="V184" i="15"/>
  <c r="V185" i="15"/>
  <c r="V186" i="15"/>
  <c r="V187" i="15"/>
  <c r="V188" i="15"/>
  <c r="V189" i="15"/>
  <c r="V190" i="15"/>
  <c r="V191" i="15"/>
  <c r="V192" i="15"/>
  <c r="V193" i="15"/>
  <c r="V194" i="15"/>
  <c r="V195" i="15"/>
  <c r="V196" i="15"/>
  <c r="V197" i="15"/>
  <c r="V198" i="15"/>
  <c r="V199" i="15"/>
  <c r="V200" i="15"/>
  <c r="V201" i="15"/>
  <c r="V202" i="15"/>
  <c r="V203" i="15"/>
  <c r="V204" i="15"/>
  <c r="V205" i="15"/>
  <c r="V206" i="15"/>
  <c r="V207" i="15"/>
  <c r="V208" i="15"/>
  <c r="V209" i="15"/>
  <c r="V210" i="15"/>
  <c r="V211" i="15"/>
  <c r="V212" i="15"/>
  <c r="V213" i="15"/>
  <c r="V214" i="15"/>
  <c r="V215" i="15"/>
  <c r="V216" i="15"/>
  <c r="V217" i="15"/>
  <c r="V218" i="15"/>
  <c r="V219" i="15"/>
  <c r="V220" i="15"/>
  <c r="V221" i="15"/>
  <c r="V222" i="15"/>
  <c r="V223" i="15"/>
  <c r="V163" i="15"/>
  <c r="V164" i="15"/>
  <c r="V110" i="15"/>
  <c r="V111" i="15"/>
  <c r="V112" i="15"/>
  <c r="V113" i="15"/>
  <c r="V114" i="15"/>
  <c r="V115" i="15"/>
  <c r="V116" i="15"/>
  <c r="V117" i="15"/>
  <c r="V118" i="15"/>
  <c r="V119" i="15"/>
  <c r="V120" i="15"/>
  <c r="V121" i="15"/>
  <c r="V122" i="15"/>
  <c r="V123" i="15"/>
  <c r="V124" i="15"/>
  <c r="V125" i="15"/>
  <c r="V126" i="15"/>
  <c r="V127" i="15"/>
  <c r="V128" i="15"/>
  <c r="V129" i="15"/>
  <c r="V130" i="15"/>
  <c r="V131" i="15"/>
  <c r="V132" i="15"/>
  <c r="V133" i="15"/>
  <c r="V134" i="15"/>
  <c r="V135" i="15"/>
  <c r="V136" i="15"/>
  <c r="V137" i="15"/>
  <c r="V138" i="15"/>
  <c r="V139" i="15"/>
  <c r="V140" i="15"/>
  <c r="V141" i="15"/>
  <c r="V142" i="15"/>
  <c r="V143" i="15"/>
  <c r="V144" i="15"/>
  <c r="V145" i="15"/>
  <c r="V146" i="15"/>
  <c r="V147" i="15"/>
  <c r="V148" i="15"/>
  <c r="V149" i="15"/>
  <c r="V150" i="15"/>
  <c r="V151" i="15"/>
  <c r="V152" i="15"/>
  <c r="V153" i="15"/>
  <c r="V154" i="15"/>
  <c r="V155" i="15"/>
  <c r="V156" i="15"/>
  <c r="V157" i="15"/>
  <c r="V158" i="15"/>
  <c r="V159" i="15"/>
  <c r="V160" i="15"/>
  <c r="V161" i="15"/>
  <c r="V162" i="15"/>
  <c r="V59" i="15"/>
  <c r="V60" i="15"/>
  <c r="V61" i="15"/>
  <c r="V62" i="15"/>
  <c r="V63" i="15"/>
  <c r="V64" i="15"/>
  <c r="V65" i="15"/>
  <c r="V66" i="15"/>
  <c r="V67" i="15"/>
  <c r="V68" i="15"/>
  <c r="V69" i="15"/>
  <c r="V70" i="15"/>
  <c r="V71" i="15"/>
  <c r="V72" i="15"/>
  <c r="V73" i="15"/>
  <c r="V74" i="15"/>
  <c r="V75" i="15"/>
  <c r="V76" i="15"/>
  <c r="V77" i="15"/>
  <c r="V78" i="15"/>
  <c r="V79" i="15"/>
  <c r="V80" i="15"/>
  <c r="V81" i="15"/>
  <c r="V82" i="15"/>
  <c r="V83" i="15"/>
  <c r="V84" i="15"/>
  <c r="V85" i="15"/>
  <c r="V86" i="15"/>
  <c r="V87" i="15"/>
  <c r="V88" i="15"/>
  <c r="V89" i="15"/>
  <c r="V90" i="15"/>
  <c r="V91" i="15"/>
  <c r="V92" i="15"/>
  <c r="V93" i="15"/>
  <c r="V94" i="15"/>
  <c r="V95" i="15"/>
  <c r="V96" i="15"/>
  <c r="V97" i="15"/>
  <c r="V98" i="15"/>
  <c r="V99" i="15"/>
  <c r="V100" i="15"/>
  <c r="V101" i="15"/>
  <c r="V102" i="15"/>
  <c r="V103" i="15"/>
  <c r="V104" i="15"/>
  <c r="V105" i="15"/>
  <c r="V106" i="15"/>
  <c r="V107" i="15"/>
  <c r="V108" i="15"/>
  <c r="V109" i="15"/>
  <c r="V57" i="15"/>
  <c r="V58" i="15"/>
  <c r="V5" i="15"/>
  <c r="V6" i="15"/>
  <c r="V7" i="15"/>
  <c r="V8" i="15"/>
  <c r="V9" i="15"/>
  <c r="V10" i="15"/>
  <c r="V11" i="15"/>
  <c r="V12" i="15"/>
  <c r="V13" i="15"/>
  <c r="V14" i="15"/>
  <c r="V15" i="15"/>
  <c r="V16" i="15"/>
  <c r="V17" i="15"/>
  <c r="V18" i="15"/>
  <c r="V19" i="15"/>
  <c r="V20" i="15"/>
  <c r="V21" i="15"/>
  <c r="V22" i="15"/>
  <c r="V23" i="15"/>
  <c r="V24" i="15"/>
  <c r="V25" i="15"/>
  <c r="V26" i="15"/>
  <c r="V27" i="15"/>
  <c r="V28" i="15"/>
  <c r="V29" i="15"/>
  <c r="V30" i="15"/>
  <c r="V31" i="15"/>
  <c r="V32" i="15"/>
  <c r="V33" i="15"/>
  <c r="V34" i="15"/>
  <c r="V35" i="15"/>
  <c r="V36" i="15"/>
  <c r="V37" i="15"/>
  <c r="V38" i="15"/>
  <c r="V39" i="15"/>
  <c r="V40" i="15"/>
  <c r="V41" i="15"/>
  <c r="V42" i="15"/>
  <c r="V43" i="15"/>
  <c r="V44" i="15"/>
  <c r="V45" i="15"/>
  <c r="V46" i="15"/>
  <c r="V47" i="15"/>
  <c r="V48" i="15"/>
  <c r="V49" i="15"/>
  <c r="V50" i="15"/>
  <c r="V51" i="15"/>
  <c r="V52" i="15"/>
  <c r="V53" i="15"/>
  <c r="V54" i="15"/>
  <c r="V55" i="15"/>
  <c r="V56" i="15"/>
  <c r="V4" i="15"/>
  <c r="I4" i="15"/>
  <c r="U10" i="15"/>
  <c r="U15" i="15"/>
  <c r="U20" i="15"/>
  <c r="U25" i="15"/>
  <c r="U31" i="15"/>
  <c r="U39" i="15"/>
  <c r="U41" i="15"/>
  <c r="U44" i="15"/>
  <c r="U55" i="15"/>
  <c r="U58" i="15"/>
  <c r="U60" i="15"/>
  <c r="U68" i="15"/>
  <c r="U74" i="15"/>
  <c r="U79" i="15"/>
  <c r="U84" i="15"/>
  <c r="U89" i="15"/>
  <c r="U95" i="15"/>
  <c r="U103" i="15"/>
  <c r="U105" i="15"/>
  <c r="U108" i="15"/>
  <c r="U119" i="15"/>
  <c r="U122" i="15"/>
  <c r="U124" i="15"/>
  <c r="U132" i="15"/>
  <c r="U138" i="15"/>
  <c r="U143" i="15"/>
  <c r="U148" i="15"/>
  <c r="U153" i="15"/>
  <c r="U159" i="15"/>
  <c r="U167" i="15"/>
  <c r="U169" i="15"/>
  <c r="U172" i="15"/>
  <c r="U183" i="15"/>
  <c r="U186" i="15"/>
  <c r="U188" i="15"/>
  <c r="U196" i="15"/>
  <c r="U202" i="15"/>
  <c r="U207" i="15"/>
  <c r="U212" i="15"/>
  <c r="U217" i="15"/>
  <c r="U223" i="15"/>
  <c r="U231" i="15"/>
  <c r="U233" i="15"/>
  <c r="U236" i="15"/>
  <c r="U247" i="15"/>
  <c r="U250" i="15"/>
  <c r="U252" i="15"/>
  <c r="U260" i="15"/>
  <c r="U263" i="15"/>
  <c r="U266" i="15"/>
  <c r="U271" i="15"/>
  <c r="U276" i="15"/>
  <c r="U281" i="15"/>
  <c r="U282" i="15"/>
  <c r="U287" i="15"/>
  <c r="U295" i="15"/>
  <c r="U297" i="15"/>
  <c r="U300" i="15"/>
  <c r="U303" i="15"/>
  <c r="U311" i="15"/>
  <c r="U314" i="15"/>
  <c r="U316" i="15"/>
  <c r="U324" i="15"/>
  <c r="U327" i="15"/>
  <c r="U330" i="15"/>
  <c r="U335" i="15"/>
  <c r="U340" i="15"/>
  <c r="U345" i="15"/>
  <c r="U346" i="15"/>
  <c r="U351" i="15"/>
  <c r="U359" i="15"/>
  <c r="U361" i="15"/>
  <c r="U364" i="15"/>
  <c r="U367" i="15"/>
  <c r="U375" i="15"/>
  <c r="U378" i="15"/>
  <c r="U380" i="15"/>
  <c r="U388" i="15"/>
  <c r="U391" i="15"/>
  <c r="U394" i="15"/>
  <c r="U399" i="15"/>
  <c r="U404" i="15"/>
  <c r="U409" i="15"/>
  <c r="U410" i="15"/>
  <c r="U415" i="15"/>
  <c r="U422" i="15"/>
  <c r="U423" i="15"/>
  <c r="U426" i="15"/>
  <c r="U428" i="15"/>
  <c r="U432" i="15"/>
  <c r="U434" i="15"/>
  <c r="U436" i="15"/>
  <c r="U440" i="15"/>
  <c r="U441" i="15"/>
  <c r="U444" i="15"/>
  <c r="U446" i="15"/>
  <c r="U449" i="15"/>
  <c r="U452" i="15"/>
  <c r="U453" i="15"/>
  <c r="U455" i="15"/>
  <c r="U460" i="15"/>
  <c r="U461" i="15"/>
  <c r="U463" i="15"/>
  <c r="U464" i="15"/>
  <c r="U469" i="15"/>
  <c r="U471" i="15"/>
  <c r="U472" i="15"/>
  <c r="U477" i="15"/>
  <c r="U478" i="15"/>
  <c r="U480" i="15"/>
  <c r="U482" i="15"/>
  <c r="U486" i="15"/>
  <c r="U488" i="15"/>
  <c r="U489" i="15"/>
  <c r="U492" i="15"/>
  <c r="U496" i="15"/>
  <c r="U497" i="15"/>
  <c r="U500" i="15"/>
  <c r="U501" i="15"/>
  <c r="U505" i="15"/>
  <c r="U508" i="15"/>
  <c r="U509" i="15"/>
  <c r="U513" i="15"/>
  <c r="U514" i="15"/>
  <c r="U517" i="15"/>
  <c r="U519" i="15"/>
  <c r="U522" i="15"/>
  <c r="U525" i="15"/>
  <c r="U526" i="15"/>
  <c r="U528" i="15"/>
  <c r="U533" i="15"/>
  <c r="U534" i="15"/>
  <c r="U536" i="15"/>
  <c r="U537" i="15"/>
  <c r="U542" i="15"/>
  <c r="U544" i="15"/>
  <c r="U545" i="15"/>
  <c r="U550" i="15"/>
  <c r="U551" i="15"/>
  <c r="U553" i="15"/>
  <c r="U556" i="15"/>
  <c r="U559" i="15"/>
  <c r="U561" i="15"/>
  <c r="U562" i="15"/>
  <c r="U565" i="15"/>
  <c r="U569" i="15"/>
  <c r="U570" i="15"/>
  <c r="U573" i="15"/>
  <c r="U574" i="15"/>
  <c r="U578" i="15"/>
  <c r="U581" i="15"/>
  <c r="U582" i="15"/>
  <c r="U586" i="15"/>
  <c r="U588" i="15"/>
  <c r="U590" i="15"/>
  <c r="U592" i="15"/>
  <c r="U595" i="15"/>
  <c r="U597" i="15"/>
  <c r="U598" i="15"/>
  <c r="U600" i="15"/>
  <c r="U604" i="15"/>
  <c r="U605" i="15"/>
  <c r="U607" i="15"/>
  <c r="U608" i="15"/>
  <c r="U612" i="15"/>
  <c r="U614" i="15"/>
  <c r="U615" i="15"/>
  <c r="U618" i="15"/>
  <c r="U619" i="15"/>
  <c r="U621" i="15"/>
  <c r="U623" i="15"/>
  <c r="U624" i="15"/>
  <c r="U627" i="15"/>
  <c r="U628" i="15"/>
  <c r="U630" i="15"/>
  <c r="U632" i="15"/>
  <c r="U634" i="15"/>
  <c r="U636" i="15"/>
  <c r="U637" i="15"/>
  <c r="U639" i="15"/>
  <c r="U642" i="15"/>
  <c r="U643" i="15"/>
  <c r="U645" i="15"/>
  <c r="U646" i="15"/>
  <c r="U648" i="15"/>
  <c r="U651" i="15"/>
  <c r="U652" i="15"/>
  <c r="U654" i="15"/>
  <c r="U655" i="15"/>
  <c r="U658" i="15"/>
  <c r="U660" i="15"/>
  <c r="U661" i="15"/>
  <c r="U663" i="15"/>
  <c r="U664" i="15"/>
  <c r="U667" i="15"/>
  <c r="U669" i="15"/>
  <c r="U670" i="15"/>
  <c r="U672" i="15"/>
  <c r="U674" i="15"/>
  <c r="U676" i="15"/>
  <c r="U678" i="15"/>
  <c r="U679" i="15"/>
  <c r="U682" i="15"/>
  <c r="U683" i="15"/>
  <c r="U685" i="15"/>
  <c r="U687" i="15"/>
  <c r="U688" i="15"/>
  <c r="U691" i="15"/>
  <c r="U692" i="15"/>
  <c r="U694" i="15"/>
  <c r="U696" i="15"/>
  <c r="U698" i="15"/>
  <c r="U700" i="15"/>
  <c r="U701" i="15"/>
  <c r="U703" i="15"/>
  <c r="U706" i="15"/>
  <c r="U707" i="15"/>
  <c r="U709" i="15"/>
  <c r="U710" i="15"/>
  <c r="U712" i="15"/>
  <c r="U715" i="15"/>
  <c r="U716" i="15"/>
  <c r="U718" i="15"/>
  <c r="U719" i="15"/>
  <c r="U722" i="15"/>
  <c r="S724" i="15"/>
  <c r="R724" i="15"/>
  <c r="E11" i="15"/>
  <c r="J10" i="15"/>
  <c r="J9" i="15"/>
  <c r="J8" i="15"/>
  <c r="J7" i="15"/>
  <c r="J6" i="15"/>
  <c r="J5" i="15"/>
  <c r="J4" i="15"/>
  <c r="I8" i="13"/>
  <c r="V59" i="13"/>
  <c r="V60" i="13"/>
  <c r="V61" i="13"/>
  <c r="V62" i="13"/>
  <c r="V63" i="13"/>
  <c r="V64" i="13"/>
  <c r="V65" i="13"/>
  <c r="V54" i="13"/>
  <c r="V55" i="13"/>
  <c r="V56" i="13"/>
  <c r="V57" i="13"/>
  <c r="V58" i="13"/>
  <c r="V52" i="13"/>
  <c r="V53" i="13"/>
  <c r="V51" i="13"/>
  <c r="V50" i="13"/>
  <c r="V44" i="13"/>
  <c r="V45" i="13"/>
  <c r="V46" i="13"/>
  <c r="V47" i="13"/>
  <c r="V48" i="13"/>
  <c r="V49" i="13"/>
  <c r="V43" i="13"/>
  <c r="V41" i="13"/>
  <c r="V42" i="13"/>
  <c r="V40" i="13"/>
  <c r="V33" i="13"/>
  <c r="V34" i="13"/>
  <c r="V35" i="13"/>
  <c r="V36" i="13"/>
  <c r="V37" i="13"/>
  <c r="V38" i="13"/>
  <c r="V39" i="13"/>
  <c r="V27" i="13"/>
  <c r="V28" i="13"/>
  <c r="V29" i="13"/>
  <c r="V30" i="13"/>
  <c r="V31" i="13"/>
  <c r="V32" i="13"/>
  <c r="V26" i="13"/>
  <c r="V24" i="13"/>
  <c r="V25" i="13"/>
  <c r="V23" i="13"/>
  <c r="V19" i="13"/>
  <c r="V20" i="13"/>
  <c r="V21" i="13"/>
  <c r="V22" i="13"/>
  <c r="V18" i="13"/>
  <c r="V14" i="13"/>
  <c r="V15" i="13"/>
  <c r="V16" i="13"/>
  <c r="V17" i="13"/>
  <c r="V13" i="13"/>
  <c r="V12" i="13"/>
  <c r="V6" i="13"/>
  <c r="V7" i="13"/>
  <c r="V8" i="13"/>
  <c r="V9" i="13"/>
  <c r="V10" i="13"/>
  <c r="V11" i="13"/>
  <c r="V5" i="13"/>
  <c r="V4" i="13"/>
  <c r="U11" i="13"/>
  <c r="U19" i="13"/>
  <c r="U27" i="13"/>
  <c r="U35" i="13"/>
  <c r="U43" i="13"/>
  <c r="U51" i="13"/>
  <c r="U59" i="13"/>
  <c r="T66" i="13"/>
  <c r="C7" i="14"/>
  <c r="S66" i="13"/>
  <c r="R66" i="13"/>
  <c r="I4" i="13"/>
  <c r="K4" i="13"/>
  <c r="L4" i="13"/>
  <c r="E11" i="13"/>
  <c r="J10" i="13"/>
  <c r="J9" i="13"/>
  <c r="J8" i="13"/>
  <c r="J7" i="13"/>
  <c r="J6" i="13"/>
  <c r="J5" i="13"/>
  <c r="J4" i="13"/>
  <c r="V49" i="12"/>
  <c r="V48" i="12"/>
  <c r="V47" i="12"/>
  <c r="V46" i="12"/>
  <c r="V38" i="12"/>
  <c r="V39" i="12"/>
  <c r="V40" i="12"/>
  <c r="V41" i="12"/>
  <c r="V42" i="12"/>
  <c r="V43" i="12"/>
  <c r="V44" i="12"/>
  <c r="V45" i="12"/>
  <c r="V37" i="12"/>
  <c r="U61" i="13"/>
  <c r="U53" i="13"/>
  <c r="U45" i="13"/>
  <c r="U37" i="13"/>
  <c r="U29" i="13"/>
  <c r="U21" i="13"/>
  <c r="U13" i="13"/>
  <c r="U5" i="13"/>
  <c r="I10" i="13"/>
  <c r="K10" i="13"/>
  <c r="L10" i="13"/>
  <c r="U60" i="13"/>
  <c r="U52" i="13"/>
  <c r="U44" i="13"/>
  <c r="U36" i="13"/>
  <c r="U28" i="13"/>
  <c r="U20" i="13"/>
  <c r="U12" i="13"/>
  <c r="I9" i="13"/>
  <c r="K9" i="13"/>
  <c r="L9" i="13"/>
  <c r="U4" i="13"/>
  <c r="U50" i="13"/>
  <c r="U42" i="13"/>
  <c r="U34" i="13"/>
  <c r="U26" i="13"/>
  <c r="U18" i="13"/>
  <c r="U10" i="13"/>
  <c r="I7" i="13"/>
  <c r="K7" i="13"/>
  <c r="L7" i="13"/>
  <c r="U65" i="13"/>
  <c r="U57" i="13"/>
  <c r="U49" i="13"/>
  <c r="U41" i="13"/>
  <c r="U33" i="13"/>
  <c r="U25" i="13"/>
  <c r="U17" i="13"/>
  <c r="U9" i="13"/>
  <c r="I6" i="13"/>
  <c r="K6" i="13"/>
  <c r="L6" i="13"/>
  <c r="U58" i="13"/>
  <c r="U32" i="13"/>
  <c r="I5" i="13"/>
  <c r="K5" i="13"/>
  <c r="L5" i="13"/>
  <c r="K8" i="13"/>
  <c r="L8" i="13"/>
  <c r="U63" i="13"/>
  <c r="U55" i="13"/>
  <c r="U47" i="13"/>
  <c r="U39" i="13"/>
  <c r="U31" i="13"/>
  <c r="U23" i="13"/>
  <c r="U15" i="13"/>
  <c r="U7" i="13"/>
  <c r="U64" i="13"/>
  <c r="U56" i="13"/>
  <c r="U48" i="13"/>
  <c r="U40" i="13"/>
  <c r="U24" i="13"/>
  <c r="U16" i="13"/>
  <c r="U8" i="13"/>
  <c r="U62" i="13"/>
  <c r="U54" i="13"/>
  <c r="U46" i="13"/>
  <c r="U38" i="13"/>
  <c r="U30" i="13"/>
  <c r="U22" i="13"/>
  <c r="U14" i="13"/>
  <c r="U6" i="13"/>
  <c r="K4" i="15"/>
  <c r="U5" i="15"/>
  <c r="U13" i="15"/>
  <c r="U21" i="15"/>
  <c r="U29" i="15"/>
  <c r="U37" i="15"/>
  <c r="U45" i="15"/>
  <c r="U53" i="15"/>
  <c r="U61" i="15"/>
  <c r="U69" i="15"/>
  <c r="U77" i="15"/>
  <c r="U85" i="15"/>
  <c r="U93" i="15"/>
  <c r="U101" i="15"/>
  <c r="U109" i="15"/>
  <c r="U117" i="15"/>
  <c r="U125" i="15"/>
  <c r="U133" i="15"/>
  <c r="U141" i="15"/>
  <c r="U149" i="15"/>
  <c r="U157" i="15"/>
  <c r="U165" i="15"/>
  <c r="U173" i="15"/>
  <c r="U181" i="15"/>
  <c r="U189" i="15"/>
  <c r="U197" i="15"/>
  <c r="U205" i="15"/>
  <c r="U213" i="15"/>
  <c r="U221" i="15"/>
  <c r="U229" i="15"/>
  <c r="U237" i="15"/>
  <c r="U245" i="15"/>
  <c r="U253" i="15"/>
  <c r="U261" i="15"/>
  <c r="U269" i="15"/>
  <c r="U277" i="15"/>
  <c r="U285" i="15"/>
  <c r="U293" i="15"/>
  <c r="U301" i="15"/>
  <c r="U309" i="15"/>
  <c r="U317" i="15"/>
  <c r="U325" i="15"/>
  <c r="U333" i="15"/>
  <c r="U341" i="15"/>
  <c r="U349" i="15"/>
  <c r="U357" i="15"/>
  <c r="U365" i="15"/>
  <c r="U373" i="15"/>
  <c r="U381" i="15"/>
  <c r="U389" i="15"/>
  <c r="U397" i="15"/>
  <c r="U405" i="15"/>
  <c r="U413" i="15"/>
  <c r="U421" i="15"/>
  <c r="I5" i="15"/>
  <c r="U6" i="15"/>
  <c r="U14" i="15"/>
  <c r="U22" i="15"/>
  <c r="U30" i="15"/>
  <c r="U38" i="15"/>
  <c r="U46" i="15"/>
  <c r="U54" i="15"/>
  <c r="U62" i="15"/>
  <c r="U70" i="15"/>
  <c r="U78" i="15"/>
  <c r="U86" i="15"/>
  <c r="U94" i="15"/>
  <c r="U102" i="15"/>
  <c r="U110" i="15"/>
  <c r="U118" i="15"/>
  <c r="U126" i="15"/>
  <c r="U134" i="15"/>
  <c r="U142" i="15"/>
  <c r="U150" i="15"/>
  <c r="U158" i="15"/>
  <c r="U166" i="15"/>
  <c r="U174" i="15"/>
  <c r="U182" i="15"/>
  <c r="U190" i="15"/>
  <c r="U198" i="15"/>
  <c r="U206" i="15"/>
  <c r="U214" i="15"/>
  <c r="U222" i="15"/>
  <c r="U230" i="15"/>
  <c r="U238" i="15"/>
  <c r="U246" i="15"/>
  <c r="U254" i="15"/>
  <c r="U262" i="15"/>
  <c r="U270" i="15"/>
  <c r="U278" i="15"/>
  <c r="U286" i="15"/>
  <c r="U294" i="15"/>
  <c r="U302" i="15"/>
  <c r="U310" i="15"/>
  <c r="U318" i="15"/>
  <c r="U326" i="15"/>
  <c r="U334" i="15"/>
  <c r="U342" i="15"/>
  <c r="U350" i="15"/>
  <c r="U358" i="15"/>
  <c r="U366" i="15"/>
  <c r="U374" i="15"/>
  <c r="U382" i="15"/>
  <c r="U390" i="15"/>
  <c r="U398" i="15"/>
  <c r="U406" i="15"/>
  <c r="U414" i="15"/>
  <c r="I7" i="15"/>
  <c r="U8" i="15"/>
  <c r="U16" i="15"/>
  <c r="U24" i="15"/>
  <c r="U32" i="15"/>
  <c r="U40" i="15"/>
  <c r="U48" i="15"/>
  <c r="U56" i="15"/>
  <c r="U64" i="15"/>
  <c r="U72" i="15"/>
  <c r="U80" i="15"/>
  <c r="U88" i="15"/>
  <c r="U96" i="15"/>
  <c r="U104" i="15"/>
  <c r="U112" i="15"/>
  <c r="U120" i="15"/>
  <c r="U128" i="15"/>
  <c r="U136" i="15"/>
  <c r="U144" i="15"/>
  <c r="U152" i="15"/>
  <c r="U160" i="15"/>
  <c r="U168" i="15"/>
  <c r="U176" i="15"/>
  <c r="U184" i="15"/>
  <c r="U192" i="15"/>
  <c r="U200" i="15"/>
  <c r="U208" i="15"/>
  <c r="U216" i="15"/>
  <c r="U224" i="15"/>
  <c r="U232" i="15"/>
  <c r="U240" i="15"/>
  <c r="U248" i="15"/>
  <c r="U256" i="15"/>
  <c r="U264" i="15"/>
  <c r="U272" i="15"/>
  <c r="U280" i="15"/>
  <c r="U288" i="15"/>
  <c r="U296" i="15"/>
  <c r="U304" i="15"/>
  <c r="U312" i="15"/>
  <c r="U320" i="15"/>
  <c r="U328" i="15"/>
  <c r="U336" i="15"/>
  <c r="U344" i="15"/>
  <c r="U352" i="15"/>
  <c r="U360" i="15"/>
  <c r="U368" i="15"/>
  <c r="U376" i="15"/>
  <c r="U384" i="15"/>
  <c r="U392" i="15"/>
  <c r="U400" i="15"/>
  <c r="U408" i="15"/>
  <c r="U416" i="15"/>
  <c r="U424" i="15"/>
  <c r="I10" i="15"/>
  <c r="K10" i="15"/>
  <c r="U11" i="15"/>
  <c r="U19" i="15"/>
  <c r="U27" i="15"/>
  <c r="U35" i="15"/>
  <c r="U43" i="15"/>
  <c r="U51" i="15"/>
  <c r="U59" i="15"/>
  <c r="U67" i="15"/>
  <c r="U75" i="15"/>
  <c r="U83" i="15"/>
  <c r="U91" i="15"/>
  <c r="U99" i="15"/>
  <c r="U107" i="15"/>
  <c r="U115" i="15"/>
  <c r="U123" i="15"/>
  <c r="U131" i="15"/>
  <c r="U139" i="15"/>
  <c r="U147" i="15"/>
  <c r="U155" i="15"/>
  <c r="U163" i="15"/>
  <c r="U171" i="15"/>
  <c r="U179" i="15"/>
  <c r="U187" i="15"/>
  <c r="U195" i="15"/>
  <c r="U203" i="15"/>
  <c r="U211" i="15"/>
  <c r="U219" i="15"/>
  <c r="U227" i="15"/>
  <c r="U235" i="15"/>
  <c r="U243" i="15"/>
  <c r="U251" i="15"/>
  <c r="U259" i="15"/>
  <c r="U267" i="15"/>
  <c r="U275" i="15"/>
  <c r="U283" i="15"/>
  <c r="U291" i="15"/>
  <c r="U299" i="15"/>
  <c r="U307" i="15"/>
  <c r="U315" i="15"/>
  <c r="U323" i="15"/>
  <c r="U331" i="15"/>
  <c r="U339" i="15"/>
  <c r="U347" i="15"/>
  <c r="U355" i="15"/>
  <c r="U363" i="15"/>
  <c r="U371" i="15"/>
  <c r="U379" i="15"/>
  <c r="U387" i="15"/>
  <c r="U395" i="15"/>
  <c r="U403" i="15"/>
  <c r="U411" i="15"/>
  <c r="U419" i="15"/>
  <c r="U427" i="15"/>
  <c r="U435" i="15"/>
  <c r="U443" i="15"/>
  <c r="U451" i="15"/>
  <c r="U459" i="15"/>
  <c r="U467" i="15"/>
  <c r="U475" i="15"/>
  <c r="U483" i="15"/>
  <c r="U491" i="15"/>
  <c r="U499" i="15"/>
  <c r="U507" i="15"/>
  <c r="U515" i="15"/>
  <c r="U523" i="15"/>
  <c r="U531" i="15"/>
  <c r="U539" i="15"/>
  <c r="U547" i="15"/>
  <c r="U555" i="15"/>
  <c r="U563" i="15"/>
  <c r="U571" i="15"/>
  <c r="U579" i="15"/>
  <c r="U587" i="15"/>
  <c r="I8" i="15"/>
  <c r="K8" i="15"/>
  <c r="U17" i="15"/>
  <c r="U33" i="15"/>
  <c r="U49" i="15"/>
  <c r="U65" i="15"/>
  <c r="U81" i="15"/>
  <c r="U97" i="15"/>
  <c r="U113" i="15"/>
  <c r="U129" i="15"/>
  <c r="U145" i="15"/>
  <c r="U161" i="15"/>
  <c r="U177" i="15"/>
  <c r="U193" i="15"/>
  <c r="U209" i="15"/>
  <c r="U225" i="15"/>
  <c r="U241" i="15"/>
  <c r="U257" i="15"/>
  <c r="U273" i="15"/>
  <c r="U289" i="15"/>
  <c r="U305" i="15"/>
  <c r="U321" i="15"/>
  <c r="U337" i="15"/>
  <c r="U353" i="15"/>
  <c r="U369" i="15"/>
  <c r="U385" i="15"/>
  <c r="U401" i="15"/>
  <c r="U417" i="15"/>
  <c r="U429" i="15"/>
  <c r="U438" i="15"/>
  <c r="U447" i="15"/>
  <c r="U456" i="15"/>
  <c r="U465" i="15"/>
  <c r="U474" i="15"/>
  <c r="U484" i="15"/>
  <c r="U493" i="15"/>
  <c r="U502" i="15"/>
  <c r="U511" i="15"/>
  <c r="U520" i="15"/>
  <c r="U529" i="15"/>
  <c r="U538" i="15"/>
  <c r="U548" i="15"/>
  <c r="U557" i="15"/>
  <c r="U566" i="15"/>
  <c r="U575" i="15"/>
  <c r="U584" i="15"/>
  <c r="U593" i="15"/>
  <c r="U601" i="15"/>
  <c r="U609" i="15"/>
  <c r="U617" i="15"/>
  <c r="U625" i="15"/>
  <c r="U633" i="15"/>
  <c r="U641" i="15"/>
  <c r="U649" i="15"/>
  <c r="U657" i="15"/>
  <c r="U665" i="15"/>
  <c r="U673" i="15"/>
  <c r="U681" i="15"/>
  <c r="U689" i="15"/>
  <c r="U697" i="15"/>
  <c r="U705" i="15"/>
  <c r="U713" i="15"/>
  <c r="U721" i="15"/>
  <c r="U210" i="15"/>
  <c r="U354" i="15"/>
  <c r="U386" i="15"/>
  <c r="U418" i="15"/>
  <c r="U430" i="15"/>
  <c r="U439" i="15"/>
  <c r="U457" i="15"/>
  <c r="U466" i="15"/>
  <c r="U476" i="15"/>
  <c r="U494" i="15"/>
  <c r="U503" i="15"/>
  <c r="U521" i="15"/>
  <c r="U530" i="15"/>
  <c r="U549" i="15"/>
  <c r="U558" i="15"/>
  <c r="U576" i="15"/>
  <c r="U585" i="15"/>
  <c r="U602" i="15"/>
  <c r="U610" i="15"/>
  <c r="I9" i="15"/>
  <c r="K9" i="15"/>
  <c r="U18" i="15"/>
  <c r="U34" i="15"/>
  <c r="U50" i="15"/>
  <c r="U66" i="15"/>
  <c r="U82" i="15"/>
  <c r="U98" i="15"/>
  <c r="U114" i="15"/>
  <c r="U130" i="15"/>
  <c r="U146" i="15"/>
  <c r="U162" i="15"/>
  <c r="U178" i="15"/>
  <c r="U194" i="15"/>
  <c r="U226" i="15"/>
  <c r="U242" i="15"/>
  <c r="U258" i="15"/>
  <c r="U274" i="15"/>
  <c r="U290" i="15"/>
  <c r="U306" i="15"/>
  <c r="U322" i="15"/>
  <c r="U338" i="15"/>
  <c r="U370" i="15"/>
  <c r="U402" i="15"/>
  <c r="U448" i="15"/>
  <c r="U485" i="15"/>
  <c r="U512" i="15"/>
  <c r="U540" i="15"/>
  <c r="U567" i="15"/>
  <c r="U594" i="15"/>
  <c r="U717" i="15"/>
  <c r="U708" i="15"/>
  <c r="U699" i="15"/>
  <c r="U690" i="15"/>
  <c r="U680" i="15"/>
  <c r="U671" i="15"/>
  <c r="U662" i="15"/>
  <c r="U653" i="15"/>
  <c r="U644" i="15"/>
  <c r="U635" i="15"/>
  <c r="U626" i="15"/>
  <c r="U616" i="15"/>
  <c r="U606" i="15"/>
  <c r="U596" i="15"/>
  <c r="U583" i="15"/>
  <c r="U572" i="15"/>
  <c r="U560" i="15"/>
  <c r="U546" i="15"/>
  <c r="U535" i="15"/>
  <c r="U524" i="15"/>
  <c r="U510" i="15"/>
  <c r="U498" i="15"/>
  <c r="U487" i="15"/>
  <c r="U473" i="15"/>
  <c r="U462" i="15"/>
  <c r="U450" i="15"/>
  <c r="U437" i="15"/>
  <c r="U425" i="15"/>
  <c r="U407" i="15"/>
  <c r="U383" i="15"/>
  <c r="U362" i="15"/>
  <c r="U343" i="15"/>
  <c r="U319" i="15"/>
  <c r="U298" i="15"/>
  <c r="U279" i="15"/>
  <c r="U255" i="15"/>
  <c r="U234" i="15"/>
  <c r="U215" i="15"/>
  <c r="U191" i="15"/>
  <c r="U170" i="15"/>
  <c r="U151" i="15"/>
  <c r="U127" i="15"/>
  <c r="U106" i="15"/>
  <c r="U87" i="15"/>
  <c r="U63" i="15"/>
  <c r="U42" i="15"/>
  <c r="U23" i="15"/>
  <c r="I6" i="15"/>
  <c r="U723" i="15"/>
  <c r="U714" i="15"/>
  <c r="U704" i="15"/>
  <c r="U695" i="15"/>
  <c r="U686" i="15"/>
  <c r="U677" i="15"/>
  <c r="U668" i="15"/>
  <c r="U659" i="15"/>
  <c r="U650" i="15"/>
  <c r="U640" i="15"/>
  <c r="U631" i="15"/>
  <c r="U622" i="15"/>
  <c r="U613" i="15"/>
  <c r="U603" i="15"/>
  <c r="U591" i="15"/>
  <c r="U580" i="15"/>
  <c r="U568" i="15"/>
  <c r="U554" i="15"/>
  <c r="U543" i="15"/>
  <c r="U532" i="15"/>
  <c r="U518" i="15"/>
  <c r="U506" i="15"/>
  <c r="U495" i="15"/>
  <c r="U481" i="15"/>
  <c r="U470" i="15"/>
  <c r="U458" i="15"/>
  <c r="U445" i="15"/>
  <c r="U433" i="15"/>
  <c r="U420" i="15"/>
  <c r="U396" i="15"/>
  <c r="U377" i="15"/>
  <c r="U356" i="15"/>
  <c r="U332" i="15"/>
  <c r="U313" i="15"/>
  <c r="U292" i="15"/>
  <c r="U268" i="15"/>
  <c r="U249" i="15"/>
  <c r="U228" i="15"/>
  <c r="U204" i="15"/>
  <c r="U185" i="15"/>
  <c r="U164" i="15"/>
  <c r="U140" i="15"/>
  <c r="U121" i="15"/>
  <c r="U100" i="15"/>
  <c r="U76" i="15"/>
  <c r="U57" i="15"/>
  <c r="U36" i="15"/>
  <c r="U12" i="15"/>
  <c r="K6" i="15"/>
  <c r="U720" i="15"/>
  <c r="U711" i="15"/>
  <c r="U702" i="15"/>
  <c r="U693" i="15"/>
  <c r="U684" i="15"/>
  <c r="U675" i="15"/>
  <c r="U666" i="15"/>
  <c r="U656" i="15"/>
  <c r="U647" i="15"/>
  <c r="U638" i="15"/>
  <c r="U629" i="15"/>
  <c r="U620" i="15"/>
  <c r="U611" i="15"/>
  <c r="U599" i="15"/>
  <c r="U589" i="15"/>
  <c r="U577" i="15"/>
  <c r="U564" i="15"/>
  <c r="U552" i="15"/>
  <c r="U541" i="15"/>
  <c r="U527" i="15"/>
  <c r="U516" i="15"/>
  <c r="U504" i="15"/>
  <c r="U490" i="15"/>
  <c r="U479" i="15"/>
  <c r="U468" i="15"/>
  <c r="U454" i="15"/>
  <c r="U442" i="15"/>
  <c r="U431" i="15"/>
  <c r="U412" i="15"/>
  <c r="U393" i="15"/>
  <c r="U372" i="15"/>
  <c r="U348" i="15"/>
  <c r="U329" i="15"/>
  <c r="U308" i="15"/>
  <c r="U284" i="15"/>
  <c r="U265" i="15"/>
  <c r="U244" i="15"/>
  <c r="U220" i="15"/>
  <c r="U201" i="15"/>
  <c r="U180" i="15"/>
  <c r="U156" i="15"/>
  <c r="U137" i="15"/>
  <c r="U116" i="15"/>
  <c r="U92" i="15"/>
  <c r="U73" i="15"/>
  <c r="U52" i="15"/>
  <c r="U28" i="15"/>
  <c r="U9" i="15"/>
  <c r="U239" i="15"/>
  <c r="U218" i="15"/>
  <c r="U199" i="15"/>
  <c r="U175" i="15"/>
  <c r="U154" i="15"/>
  <c r="U135" i="15"/>
  <c r="U111" i="15"/>
  <c r="U90" i="15"/>
  <c r="U71" i="15"/>
  <c r="U47" i="15"/>
  <c r="U26" i="15"/>
  <c r="U7" i="15"/>
  <c r="D13" i="16"/>
  <c r="D17" i="16"/>
  <c r="F14" i="16"/>
  <c r="D13" i="19"/>
  <c r="D16" i="19"/>
  <c r="F14" i="19"/>
  <c r="D14" i="19"/>
  <c r="F24" i="19"/>
  <c r="D17" i="19"/>
  <c r="L4" i="20"/>
  <c r="M4" i="21"/>
  <c r="D14" i="14"/>
  <c r="M4" i="22"/>
  <c r="D15" i="14"/>
  <c r="M10" i="22"/>
  <c r="F15" i="22"/>
  <c r="F16" i="22"/>
  <c r="F17" i="22"/>
  <c r="F18" i="22"/>
  <c r="F19" i="22"/>
  <c r="F20" i="22"/>
  <c r="F21" i="22"/>
  <c r="F22" i="22"/>
  <c r="F23" i="22"/>
  <c r="M5" i="23"/>
  <c r="M8" i="23"/>
  <c r="D16" i="14"/>
  <c r="F15" i="23"/>
  <c r="F16" i="23"/>
  <c r="F17" i="23"/>
  <c r="F18" i="23"/>
  <c r="F19" i="23"/>
  <c r="F20" i="23"/>
  <c r="F21" i="23"/>
  <c r="F22" i="23"/>
  <c r="F23" i="23"/>
  <c r="M10" i="23"/>
  <c r="M9" i="23"/>
  <c r="M4" i="23"/>
  <c r="M7" i="23"/>
  <c r="M8" i="22"/>
  <c r="M5" i="22"/>
  <c r="M7" i="22"/>
  <c r="M9" i="22"/>
  <c r="M6" i="22"/>
  <c r="M6" i="21"/>
  <c r="F15" i="21"/>
  <c r="F16" i="21"/>
  <c r="F17" i="21"/>
  <c r="F18" i="21"/>
  <c r="F19" i="21"/>
  <c r="F20" i="21"/>
  <c r="F21" i="21"/>
  <c r="F22" i="21"/>
  <c r="F23" i="21"/>
  <c r="M10" i="21"/>
  <c r="M5" i="21"/>
  <c r="M8" i="21"/>
  <c r="M7" i="21"/>
  <c r="M9" i="21"/>
  <c r="C15" i="20"/>
  <c r="E15" i="20"/>
  <c r="E16" i="20"/>
  <c r="E17" i="20"/>
  <c r="E18" i="20"/>
  <c r="E19" i="20"/>
  <c r="E20" i="20"/>
  <c r="E21" i="20"/>
  <c r="E22" i="20"/>
  <c r="E23" i="20"/>
  <c r="M5" i="19"/>
  <c r="M7" i="19"/>
  <c r="D17" i="18"/>
  <c r="F15" i="19"/>
  <c r="F16" i="19"/>
  <c r="F17" i="19"/>
  <c r="F18" i="19"/>
  <c r="F19" i="19"/>
  <c r="F20" i="19"/>
  <c r="F21" i="19"/>
  <c r="F22" i="19"/>
  <c r="F23" i="19"/>
  <c r="M10" i="19"/>
  <c r="M6" i="19"/>
  <c r="M4" i="19"/>
  <c r="M9" i="19"/>
  <c r="D16" i="18"/>
  <c r="F14" i="18"/>
  <c r="F24" i="18"/>
  <c r="D14" i="18"/>
  <c r="D13" i="17"/>
  <c r="F24" i="17"/>
  <c r="D16" i="17"/>
  <c r="D17" i="17"/>
  <c r="F14" i="17"/>
  <c r="D14" i="17"/>
  <c r="M4" i="17"/>
  <c r="M10" i="17"/>
  <c r="M7" i="17"/>
  <c r="M6" i="17"/>
  <c r="M9" i="17"/>
  <c r="M8" i="17"/>
  <c r="M7" i="16"/>
  <c r="M10" i="16"/>
  <c r="F15" i="16"/>
  <c r="F16" i="16"/>
  <c r="F17" i="16"/>
  <c r="F18" i="16"/>
  <c r="F19" i="16"/>
  <c r="F20" i="16"/>
  <c r="F21" i="16"/>
  <c r="F22" i="16"/>
  <c r="F23" i="16"/>
  <c r="M9" i="16"/>
  <c r="K7" i="15"/>
  <c r="U4" i="15"/>
  <c r="K5" i="15"/>
  <c r="V36" i="12"/>
  <c r="V28" i="12"/>
  <c r="V29" i="12"/>
  <c r="V30" i="12"/>
  <c r="V31" i="12"/>
  <c r="V32" i="12"/>
  <c r="V33" i="12"/>
  <c r="V34" i="12"/>
  <c r="V35" i="12"/>
  <c r="V27" i="12"/>
  <c r="V26" i="12"/>
  <c r="V22" i="12"/>
  <c r="V23" i="12"/>
  <c r="V24" i="12"/>
  <c r="V25" i="12"/>
  <c r="V21" i="12"/>
  <c r="V19" i="12"/>
  <c r="V20" i="12"/>
  <c r="V14" i="12"/>
  <c r="V15" i="12"/>
  <c r="V16" i="12"/>
  <c r="V17" i="12"/>
  <c r="V18" i="12"/>
  <c r="V9" i="12"/>
  <c r="V10" i="12"/>
  <c r="V11" i="12"/>
  <c r="V12" i="12"/>
  <c r="V13" i="12"/>
  <c r="V7" i="12"/>
  <c r="V8" i="12"/>
  <c r="V6" i="12"/>
  <c r="V5" i="12"/>
  <c r="V4" i="12"/>
  <c r="U48" i="12"/>
  <c r="U46" i="12"/>
  <c r="U37" i="12"/>
  <c r="U28" i="12"/>
  <c r="U19" i="12"/>
  <c r="U9" i="12"/>
  <c r="U5" i="12"/>
  <c r="T50" i="12"/>
  <c r="C6" i="14"/>
  <c r="S50" i="12"/>
  <c r="R50" i="12"/>
  <c r="I5" i="12"/>
  <c r="E11" i="12"/>
  <c r="J10" i="12"/>
  <c r="J9" i="12"/>
  <c r="J8" i="12"/>
  <c r="J7" i="12"/>
  <c r="J6" i="12"/>
  <c r="J5" i="12"/>
  <c r="J4" i="12"/>
  <c r="I9" i="10"/>
  <c r="I10" i="10"/>
  <c r="K10" i="10"/>
  <c r="L10" i="10"/>
  <c r="U43" i="10"/>
  <c r="U39" i="10"/>
  <c r="U14" i="10"/>
  <c r="U9" i="10"/>
  <c r="V58" i="10"/>
  <c r="V59" i="10"/>
  <c r="V60" i="10"/>
  <c r="V61" i="10"/>
  <c r="V56" i="10"/>
  <c r="V57" i="10"/>
  <c r="V55" i="10"/>
  <c r="V54" i="10"/>
  <c r="V50" i="10"/>
  <c r="V51" i="10"/>
  <c r="V52" i="10"/>
  <c r="V53" i="10"/>
  <c r="V47" i="10"/>
  <c r="V48" i="10"/>
  <c r="V49" i="10"/>
  <c r="V46" i="10"/>
  <c r="V43" i="10"/>
  <c r="V44" i="10"/>
  <c r="V45" i="10"/>
  <c r="V39" i="10"/>
  <c r="V40" i="10"/>
  <c r="V41" i="10"/>
  <c r="V42" i="10"/>
  <c r="V33" i="10"/>
  <c r="V34" i="10"/>
  <c r="V35" i="10"/>
  <c r="V36" i="10"/>
  <c r="V37" i="10"/>
  <c r="V32" i="10"/>
  <c r="V30" i="10"/>
  <c r="V31" i="10"/>
  <c r="V21" i="10"/>
  <c r="V22" i="10"/>
  <c r="V23" i="10"/>
  <c r="V24" i="10"/>
  <c r="V25" i="10"/>
  <c r="V26" i="10"/>
  <c r="V27" i="10"/>
  <c r="V28" i="10"/>
  <c r="V20" i="10"/>
  <c r="V17" i="10"/>
  <c r="V18" i="10"/>
  <c r="V19" i="10"/>
  <c r="V14" i="10"/>
  <c r="V15" i="10"/>
  <c r="V16" i="10"/>
  <c r="V9" i="10"/>
  <c r="V10" i="10"/>
  <c r="V11" i="10"/>
  <c r="V12" i="10"/>
  <c r="V13" i="10"/>
  <c r="V6" i="10"/>
  <c r="V7" i="10"/>
  <c r="V8" i="10"/>
  <c r="V5" i="10"/>
  <c r="V4" i="10"/>
  <c r="R62" i="10"/>
  <c r="I5" i="10"/>
  <c r="T62" i="10"/>
  <c r="C5" i="14"/>
  <c r="S62" i="10"/>
  <c r="E11" i="11"/>
  <c r="J10" i="11"/>
  <c r="I10" i="11"/>
  <c r="K10" i="11"/>
  <c r="L10" i="11"/>
  <c r="J9" i="11"/>
  <c r="I9" i="11"/>
  <c r="K9" i="11"/>
  <c r="L9" i="11"/>
  <c r="K8" i="11"/>
  <c r="L8" i="11"/>
  <c r="J8" i="11"/>
  <c r="I8" i="11"/>
  <c r="J7" i="11"/>
  <c r="I7" i="11"/>
  <c r="J6" i="11"/>
  <c r="I6" i="11"/>
  <c r="J5" i="11"/>
  <c r="I5" i="11"/>
  <c r="J4" i="11"/>
  <c r="I4" i="11"/>
  <c r="K4" i="11"/>
  <c r="L4" i="11"/>
  <c r="E11" i="10"/>
  <c r="J10" i="10"/>
  <c r="J9" i="10"/>
  <c r="J8" i="10"/>
  <c r="J7" i="10"/>
  <c r="J6" i="10"/>
  <c r="J5" i="10"/>
  <c r="J4" i="10"/>
  <c r="E11" i="6"/>
  <c r="V295" i="6"/>
  <c r="V296" i="6"/>
  <c r="V297" i="6"/>
  <c r="V298" i="6"/>
  <c r="V299" i="6"/>
  <c r="V300" i="6"/>
  <c r="V301" i="6"/>
  <c r="V302" i="6"/>
  <c r="V303" i="6"/>
  <c r="V304" i="6"/>
  <c r="V305" i="6"/>
  <c r="V306" i="6"/>
  <c r="V307" i="6"/>
  <c r="V308" i="6"/>
  <c r="V309" i="6"/>
  <c r="V310" i="6"/>
  <c r="V311" i="6"/>
  <c r="V312" i="6"/>
  <c r="V313" i="6"/>
  <c r="V314" i="6"/>
  <c r="V315" i="6"/>
  <c r="V316" i="6"/>
  <c r="V317" i="6"/>
  <c r="V318" i="6"/>
  <c r="V319" i="6"/>
  <c r="V294" i="6"/>
  <c r="V280" i="6"/>
  <c r="V281" i="6"/>
  <c r="V282" i="6"/>
  <c r="V283" i="6"/>
  <c r="V284" i="6"/>
  <c r="V285" i="6"/>
  <c r="V286" i="6"/>
  <c r="V287" i="6"/>
  <c r="V288" i="6"/>
  <c r="V289" i="6"/>
  <c r="V290" i="6"/>
  <c r="V291" i="6"/>
  <c r="V292" i="6"/>
  <c r="V293" i="6"/>
  <c r="V262" i="6"/>
  <c r="V263" i="6"/>
  <c r="V264" i="6"/>
  <c r="V265" i="6"/>
  <c r="V266" i="6"/>
  <c r="V267" i="6"/>
  <c r="V268" i="6"/>
  <c r="V269" i="6"/>
  <c r="V270" i="6"/>
  <c r="V271" i="6"/>
  <c r="V272" i="6"/>
  <c r="V273" i="6"/>
  <c r="V274" i="6"/>
  <c r="V275" i="6"/>
  <c r="V276" i="6"/>
  <c r="V277" i="6"/>
  <c r="V278" i="6"/>
  <c r="V279" i="6"/>
  <c r="V261" i="6"/>
  <c r="V244" i="6"/>
  <c r="V245" i="6"/>
  <c r="V246" i="6"/>
  <c r="V247" i="6"/>
  <c r="V248" i="6"/>
  <c r="V249" i="6"/>
  <c r="V250" i="6"/>
  <c r="V251" i="6"/>
  <c r="V252" i="6"/>
  <c r="V253" i="6"/>
  <c r="V254" i="6"/>
  <c r="V255" i="6"/>
  <c r="V256" i="6"/>
  <c r="V257" i="6"/>
  <c r="V258" i="6"/>
  <c r="V259" i="6"/>
  <c r="V260" i="6"/>
  <c r="V227" i="6"/>
  <c r="V228" i="6"/>
  <c r="V229" i="6"/>
  <c r="V230" i="6"/>
  <c r="V231" i="6"/>
  <c r="V232" i="6"/>
  <c r="V233" i="6"/>
  <c r="V234" i="6"/>
  <c r="V235" i="6"/>
  <c r="V236" i="6"/>
  <c r="V237" i="6"/>
  <c r="V238" i="6"/>
  <c r="V239" i="6"/>
  <c r="V240" i="6"/>
  <c r="V241" i="6"/>
  <c r="V242" i="6"/>
  <c r="V243" i="6"/>
  <c r="V207" i="6"/>
  <c r="V208" i="6"/>
  <c r="V209" i="6"/>
  <c r="V210" i="6"/>
  <c r="V211" i="6"/>
  <c r="V212" i="6"/>
  <c r="V213" i="6"/>
  <c r="V214" i="6"/>
  <c r="V215" i="6"/>
  <c r="V216" i="6"/>
  <c r="V217" i="6"/>
  <c r="V218" i="6"/>
  <c r="V219" i="6"/>
  <c r="V220" i="6"/>
  <c r="V221" i="6"/>
  <c r="V222" i="6"/>
  <c r="V223" i="6"/>
  <c r="V224" i="6"/>
  <c r="V225" i="6"/>
  <c r="V226" i="6"/>
  <c r="V196" i="6"/>
  <c r="V197" i="6"/>
  <c r="V198" i="6"/>
  <c r="V199" i="6"/>
  <c r="V200" i="6"/>
  <c r="V201" i="6"/>
  <c r="V202" i="6"/>
  <c r="V203" i="6"/>
  <c r="V204" i="6"/>
  <c r="V205" i="6"/>
  <c r="V206" i="6"/>
  <c r="V195" i="6"/>
  <c r="V177" i="6"/>
  <c r="V178" i="6"/>
  <c r="V179" i="6"/>
  <c r="V180" i="6"/>
  <c r="V181" i="6"/>
  <c r="V182" i="6"/>
  <c r="V183" i="6"/>
  <c r="V184" i="6"/>
  <c r="V185" i="6"/>
  <c r="V186" i="6"/>
  <c r="V187" i="6"/>
  <c r="V188" i="6"/>
  <c r="V189" i="6"/>
  <c r="V190" i="6"/>
  <c r="V191" i="6"/>
  <c r="V192" i="6"/>
  <c r="V193" i="6"/>
  <c r="V194" i="6"/>
  <c r="V160" i="6"/>
  <c r="V161" i="6"/>
  <c r="V162" i="6"/>
  <c r="V163" i="6"/>
  <c r="V164" i="6"/>
  <c r="V165" i="6"/>
  <c r="V166" i="6"/>
  <c r="V167" i="6"/>
  <c r="V168" i="6"/>
  <c r="V169" i="6"/>
  <c r="V170" i="6"/>
  <c r="V171" i="6"/>
  <c r="V172" i="6"/>
  <c r="V173" i="6"/>
  <c r="V174" i="6"/>
  <c r="V175" i="6"/>
  <c r="V176" i="6"/>
  <c r="V146" i="6"/>
  <c r="V147" i="6"/>
  <c r="V148" i="6"/>
  <c r="V149" i="6"/>
  <c r="V150" i="6"/>
  <c r="V151" i="6"/>
  <c r="V152" i="6"/>
  <c r="V153" i="6"/>
  <c r="V154" i="6"/>
  <c r="V155" i="6"/>
  <c r="V156" i="6"/>
  <c r="V157" i="6"/>
  <c r="V158" i="6"/>
  <c r="V159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30" i="6"/>
  <c r="V129" i="6"/>
  <c r="V113" i="6"/>
  <c r="V114" i="6"/>
  <c r="V115" i="6"/>
  <c r="V116" i="6"/>
  <c r="V117" i="6"/>
  <c r="V118" i="6"/>
  <c r="V119" i="6"/>
  <c r="V120" i="6"/>
  <c r="V121" i="6"/>
  <c r="V122" i="6"/>
  <c r="V123" i="6"/>
  <c r="V124" i="6"/>
  <c r="V125" i="6"/>
  <c r="V126" i="6"/>
  <c r="V127" i="6"/>
  <c r="V128" i="6"/>
  <c r="V97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0" i="6"/>
  <c r="V111" i="6"/>
  <c r="V112" i="6"/>
  <c r="V85" i="6"/>
  <c r="V86" i="6"/>
  <c r="V87" i="6"/>
  <c r="V88" i="6"/>
  <c r="V89" i="6"/>
  <c r="V90" i="6"/>
  <c r="V91" i="6"/>
  <c r="V92" i="6"/>
  <c r="V93" i="6"/>
  <c r="V94" i="6"/>
  <c r="V95" i="6"/>
  <c r="V96" i="6"/>
  <c r="V8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53" i="6"/>
  <c r="V54" i="6"/>
  <c r="V55" i="6"/>
  <c r="V56" i="6"/>
  <c r="V57" i="6"/>
  <c r="V58" i="6"/>
  <c r="V59" i="6"/>
  <c r="V60" i="6"/>
  <c r="V61" i="6"/>
  <c r="V62" i="6"/>
  <c r="V63" i="6"/>
  <c r="V64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32" i="6"/>
  <c r="V22" i="6"/>
  <c r="V23" i="6"/>
  <c r="V24" i="6"/>
  <c r="V25" i="6"/>
  <c r="V26" i="6"/>
  <c r="V27" i="6"/>
  <c r="V28" i="6"/>
  <c r="V29" i="6"/>
  <c r="V30" i="6"/>
  <c r="V31" i="6"/>
  <c r="S320" i="6"/>
  <c r="V4" i="6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R320" i="6"/>
  <c r="U22" i="6"/>
  <c r="K7" i="11"/>
  <c r="L7" i="11"/>
  <c r="K5" i="11"/>
  <c r="L5" i="11"/>
  <c r="K6" i="11"/>
  <c r="L6" i="11"/>
  <c r="U4" i="10"/>
  <c r="U32" i="10"/>
  <c r="U58" i="10"/>
  <c r="U6" i="10"/>
  <c r="U38" i="10"/>
  <c r="I4" i="10"/>
  <c r="K4" i="10"/>
  <c r="L4" i="10"/>
  <c r="U17" i="10"/>
  <c r="U46" i="10"/>
  <c r="I8" i="10"/>
  <c r="K8" i="10"/>
  <c r="L8" i="10"/>
  <c r="U29" i="10"/>
  <c r="U54" i="10"/>
  <c r="I6" i="10"/>
  <c r="K6" i="10"/>
  <c r="L6" i="10"/>
  <c r="U20" i="10"/>
  <c r="U50" i="10"/>
  <c r="I7" i="10"/>
  <c r="K7" i="10"/>
  <c r="L7" i="10"/>
  <c r="U30" i="10"/>
  <c r="U56" i="10"/>
  <c r="U4" i="12"/>
  <c r="U36" i="12"/>
  <c r="U14" i="12"/>
  <c r="U47" i="12"/>
  <c r="U21" i="12"/>
  <c r="U26" i="12"/>
  <c r="D17" i="13"/>
  <c r="D13" i="13"/>
  <c r="D14" i="13"/>
  <c r="F24" i="13"/>
  <c r="D16" i="13"/>
  <c r="F14" i="13"/>
  <c r="F15" i="13"/>
  <c r="F16" i="13"/>
  <c r="F17" i="13"/>
  <c r="F18" i="13"/>
  <c r="F19" i="13"/>
  <c r="F20" i="13"/>
  <c r="F21" i="13"/>
  <c r="F22" i="13"/>
  <c r="F23" i="13"/>
  <c r="D16" i="15"/>
  <c r="D17" i="15"/>
  <c r="F14" i="15"/>
  <c r="M4" i="16"/>
  <c r="D9" i="14"/>
  <c r="M8" i="16"/>
  <c r="M5" i="16"/>
  <c r="M6" i="16"/>
  <c r="D15" i="16"/>
  <c r="M5" i="17"/>
  <c r="D10" i="14"/>
  <c r="M8" i="19"/>
  <c r="D12" i="14"/>
  <c r="G14" i="22" a="1"/>
  <c r="D15" i="22"/>
  <c r="G14" i="23" a="1"/>
  <c r="G23" i="23"/>
  <c r="H23" i="23"/>
  <c r="D15" i="23"/>
  <c r="G24" i="23"/>
  <c r="H24" i="23"/>
  <c r="G14" i="23"/>
  <c r="H14" i="23"/>
  <c r="I14" i="23"/>
  <c r="G17" i="23"/>
  <c r="H17" i="23"/>
  <c r="G18" i="23"/>
  <c r="H18" i="23"/>
  <c r="G19" i="23"/>
  <c r="H19" i="23"/>
  <c r="G20" i="23"/>
  <c r="H20" i="23"/>
  <c r="G21" i="23"/>
  <c r="H21" i="23"/>
  <c r="G22" i="23"/>
  <c r="H22" i="23"/>
  <c r="G15" i="23"/>
  <c r="H15" i="23"/>
  <c r="G16" i="23"/>
  <c r="H16" i="23"/>
  <c r="G19" i="22"/>
  <c r="H19" i="22"/>
  <c r="G17" i="22"/>
  <c r="H17" i="22"/>
  <c r="G24" i="22"/>
  <c r="H24" i="22"/>
  <c r="G16" i="22"/>
  <c r="H16" i="22"/>
  <c r="G18" i="22"/>
  <c r="H18" i="22"/>
  <c r="G23" i="22"/>
  <c r="H23" i="22"/>
  <c r="G15" i="22"/>
  <c r="H15" i="22"/>
  <c r="G22" i="22"/>
  <c r="H22" i="22"/>
  <c r="G14" i="22"/>
  <c r="H14" i="22"/>
  <c r="I14" i="22"/>
  <c r="G21" i="22"/>
  <c r="H21" i="22"/>
  <c r="G20" i="22"/>
  <c r="H20" i="22"/>
  <c r="D15" i="21"/>
  <c r="G14" i="21" a="1"/>
  <c r="G18" i="21"/>
  <c r="H18" i="21"/>
  <c r="F14" i="20" a="1"/>
  <c r="F19" i="20"/>
  <c r="G19" i="20"/>
  <c r="D15" i="19"/>
  <c r="G14" i="19" a="1"/>
  <c r="M4" i="18"/>
  <c r="M10" i="18"/>
  <c r="M7" i="18"/>
  <c r="M8" i="18"/>
  <c r="F15" i="18"/>
  <c r="F16" i="18"/>
  <c r="F17" i="18"/>
  <c r="F18" i="18"/>
  <c r="F19" i="18"/>
  <c r="F20" i="18"/>
  <c r="F21" i="18"/>
  <c r="F22" i="18"/>
  <c r="F23" i="18"/>
  <c r="M9" i="18"/>
  <c r="M5" i="18"/>
  <c r="M6" i="18"/>
  <c r="F15" i="17"/>
  <c r="F16" i="17"/>
  <c r="F17" i="17"/>
  <c r="F18" i="17"/>
  <c r="F19" i="17"/>
  <c r="F20" i="17"/>
  <c r="F21" i="17"/>
  <c r="F22" i="17"/>
  <c r="F23" i="17"/>
  <c r="D15" i="17"/>
  <c r="G14" i="17" a="1"/>
  <c r="G17" i="17"/>
  <c r="H17" i="17"/>
  <c r="G14" i="16" a="1"/>
  <c r="F24" i="15"/>
  <c r="D14" i="15"/>
  <c r="M5" i="15"/>
  <c r="M9" i="15"/>
  <c r="M10" i="15"/>
  <c r="M8" i="15"/>
  <c r="M7" i="15"/>
  <c r="F15" i="15"/>
  <c r="F16" i="15"/>
  <c r="F17" i="15"/>
  <c r="F18" i="15"/>
  <c r="F19" i="15"/>
  <c r="F20" i="15"/>
  <c r="F21" i="15"/>
  <c r="F22" i="15"/>
  <c r="F23" i="15"/>
  <c r="M8" i="13"/>
  <c r="M4" i="13"/>
  <c r="M10" i="13"/>
  <c r="M6" i="13"/>
  <c r="M9" i="13"/>
  <c r="K5" i="12"/>
  <c r="L5" i="12"/>
  <c r="I4" i="12"/>
  <c r="K4" i="12"/>
  <c r="L4" i="12"/>
  <c r="I8" i="12"/>
  <c r="K8" i="12"/>
  <c r="L8" i="12"/>
  <c r="I10" i="12"/>
  <c r="K10" i="12"/>
  <c r="L10" i="12"/>
  <c r="I9" i="12"/>
  <c r="K9" i="12"/>
  <c r="L9" i="12"/>
  <c r="I7" i="12"/>
  <c r="K7" i="12"/>
  <c r="L7" i="12"/>
  <c r="I6" i="12"/>
  <c r="K6" i="12"/>
  <c r="L6" i="12"/>
  <c r="D17" i="11"/>
  <c r="D14" i="11"/>
  <c r="D13" i="11"/>
  <c r="M8" i="11"/>
  <c r="F24" i="11"/>
  <c r="D16" i="11"/>
  <c r="F14" i="11"/>
  <c r="K5" i="10"/>
  <c r="L5" i="10"/>
  <c r="K9" i="10"/>
  <c r="L9" i="10"/>
  <c r="U84" i="6"/>
  <c r="U261" i="6"/>
  <c r="I4" i="6"/>
  <c r="U244" i="6"/>
  <c r="I10" i="6"/>
  <c r="U227" i="6"/>
  <c r="I9" i="6"/>
  <c r="U207" i="6"/>
  <c r="I8" i="6"/>
  <c r="U129" i="6"/>
  <c r="I7" i="6"/>
  <c r="U113" i="6"/>
  <c r="I6" i="6"/>
  <c r="U97" i="6"/>
  <c r="I5" i="6"/>
  <c r="U195" i="6"/>
  <c r="U65" i="6"/>
  <c r="U4" i="6"/>
  <c r="U177" i="6"/>
  <c r="U53" i="6"/>
  <c r="U294" i="6"/>
  <c r="U160" i="6"/>
  <c r="U32" i="6"/>
  <c r="U280" i="6"/>
  <c r="U146" i="6"/>
  <c r="J23" i="9"/>
  <c r="J24" i="9"/>
  <c r="J22" i="9"/>
  <c r="J17" i="9"/>
  <c r="J18" i="9"/>
  <c r="J16" i="9"/>
  <c r="J8" i="9"/>
  <c r="J7" i="9"/>
  <c r="M7" i="11"/>
  <c r="D14" i="10"/>
  <c r="M5" i="13"/>
  <c r="D7" i="14"/>
  <c r="M7" i="13"/>
  <c r="D15" i="13"/>
  <c r="M4" i="15"/>
  <c r="M6" i="15"/>
  <c r="I15" i="23"/>
  <c r="I16" i="23"/>
  <c r="I17" i="23"/>
  <c r="I18" i="23"/>
  <c r="I19" i="23"/>
  <c r="I20" i="23"/>
  <c r="I21" i="23"/>
  <c r="I22" i="23"/>
  <c r="I23" i="23"/>
  <c r="I24" i="23"/>
  <c r="I15" i="22"/>
  <c r="I16" i="22"/>
  <c r="I17" i="22"/>
  <c r="I18" i="22"/>
  <c r="I19" i="22"/>
  <c r="I20" i="22"/>
  <c r="I21" i="22"/>
  <c r="I22" i="22"/>
  <c r="I23" i="22"/>
  <c r="I24" i="22"/>
  <c r="G14" i="21"/>
  <c r="H14" i="21"/>
  <c r="I14" i="21"/>
  <c r="G22" i="21"/>
  <c r="H22" i="21"/>
  <c r="G15" i="21"/>
  <c r="H15" i="21"/>
  <c r="G23" i="21"/>
  <c r="H23" i="21"/>
  <c r="G16" i="21"/>
  <c r="H16" i="21"/>
  <c r="G19" i="21"/>
  <c r="H19" i="21"/>
  <c r="G24" i="21"/>
  <c r="H24" i="21"/>
  <c r="G21" i="21"/>
  <c r="H21" i="21"/>
  <c r="G17" i="21"/>
  <c r="H17" i="21"/>
  <c r="G20" i="21"/>
  <c r="H20" i="21"/>
  <c r="F15" i="20"/>
  <c r="G15" i="20"/>
  <c r="F23" i="20"/>
  <c r="G23" i="20"/>
  <c r="F16" i="20"/>
  <c r="G16" i="20"/>
  <c r="F20" i="20"/>
  <c r="G20" i="20"/>
  <c r="F17" i="20"/>
  <c r="G17" i="20"/>
  <c r="F22" i="20"/>
  <c r="G22" i="20"/>
  <c r="F24" i="20"/>
  <c r="G24" i="20"/>
  <c r="F21" i="20"/>
  <c r="G21" i="20"/>
  <c r="F18" i="20"/>
  <c r="G18" i="20"/>
  <c r="F14" i="20"/>
  <c r="G14" i="20"/>
  <c r="H14" i="20"/>
  <c r="H15" i="20"/>
  <c r="G19" i="19"/>
  <c r="H19" i="19"/>
  <c r="G17" i="19"/>
  <c r="H17" i="19"/>
  <c r="G18" i="19"/>
  <c r="H18" i="19"/>
  <c r="G23" i="19"/>
  <c r="H23" i="19"/>
  <c r="G22" i="19"/>
  <c r="H22" i="19"/>
  <c r="G24" i="19"/>
  <c r="H24" i="19"/>
  <c r="G16" i="19"/>
  <c r="H16" i="19"/>
  <c r="G15" i="19"/>
  <c r="H15" i="19"/>
  <c r="G14" i="19"/>
  <c r="H14" i="19"/>
  <c r="I14" i="19"/>
  <c r="G21" i="19"/>
  <c r="H21" i="19"/>
  <c r="G20" i="19"/>
  <c r="H20" i="19"/>
  <c r="D15" i="18"/>
  <c r="G14" i="18" a="1"/>
  <c r="G24" i="18"/>
  <c r="H24" i="18"/>
  <c r="G23" i="17"/>
  <c r="H23" i="17"/>
  <c r="G18" i="17"/>
  <c r="H18" i="17"/>
  <c r="G19" i="17"/>
  <c r="H19" i="17"/>
  <c r="G16" i="17"/>
  <c r="H16" i="17"/>
  <c r="G24" i="17"/>
  <c r="H24" i="17"/>
  <c r="G20" i="17"/>
  <c r="H20" i="17"/>
  <c r="G21" i="17"/>
  <c r="H21" i="17"/>
  <c r="G22" i="17"/>
  <c r="H22" i="17"/>
  <c r="G14" i="17"/>
  <c r="H14" i="17"/>
  <c r="I14" i="17"/>
  <c r="G15" i="17"/>
  <c r="H15" i="17"/>
  <c r="G18" i="16"/>
  <c r="H18" i="16"/>
  <c r="G17" i="16"/>
  <c r="H17" i="16"/>
  <c r="G24" i="16"/>
  <c r="H24" i="16"/>
  <c r="G16" i="16"/>
  <c r="H16" i="16"/>
  <c r="G22" i="16"/>
  <c r="H22" i="16"/>
  <c r="G14" i="16"/>
  <c r="H14" i="16"/>
  <c r="I14" i="16"/>
  <c r="G21" i="16"/>
  <c r="H21" i="16"/>
  <c r="G19" i="16"/>
  <c r="H19" i="16"/>
  <c r="G23" i="16"/>
  <c r="H23" i="16"/>
  <c r="G15" i="16"/>
  <c r="H15" i="16"/>
  <c r="G20" i="16"/>
  <c r="H20" i="16"/>
  <c r="D15" i="15"/>
  <c r="G14" i="15" a="1"/>
  <c r="G14" i="13" a="1"/>
  <c r="D16" i="12"/>
  <c r="D14" i="12"/>
  <c r="F24" i="12"/>
  <c r="D13" i="12"/>
  <c r="D17" i="12"/>
  <c r="F14" i="12"/>
  <c r="F15" i="12"/>
  <c r="F16" i="12"/>
  <c r="F17" i="12"/>
  <c r="F18" i="12"/>
  <c r="F19" i="12"/>
  <c r="F20" i="12"/>
  <c r="F21" i="12"/>
  <c r="F22" i="12"/>
  <c r="F23" i="12"/>
  <c r="M6" i="12"/>
  <c r="F24" i="10"/>
  <c r="D13" i="10"/>
  <c r="D16" i="10"/>
  <c r="F14" i="10"/>
  <c r="D17" i="10"/>
  <c r="M4" i="11"/>
  <c r="D15" i="11"/>
  <c r="M10" i="11"/>
  <c r="M6" i="11"/>
  <c r="M9" i="11"/>
  <c r="F15" i="11"/>
  <c r="F16" i="11"/>
  <c r="F17" i="11"/>
  <c r="F18" i="11"/>
  <c r="F19" i="11"/>
  <c r="F20" i="11"/>
  <c r="F21" i="11"/>
  <c r="F22" i="11"/>
  <c r="F23" i="11"/>
  <c r="G14" i="11" a="1"/>
  <c r="M5" i="11"/>
  <c r="J10" i="9"/>
  <c r="J15" i="9"/>
  <c r="J21" i="9"/>
  <c r="I21" i="9"/>
  <c r="H21" i="9"/>
  <c r="G21" i="9"/>
  <c r="G22" i="9"/>
  <c r="F21" i="9"/>
  <c r="E21" i="9"/>
  <c r="E24" i="9"/>
  <c r="D21" i="9"/>
  <c r="C21" i="9"/>
  <c r="D24" i="9"/>
  <c r="F24" i="9"/>
  <c r="H24" i="9"/>
  <c r="I24" i="9"/>
  <c r="C24" i="9"/>
  <c r="D23" i="9"/>
  <c r="E23" i="9"/>
  <c r="F23" i="9"/>
  <c r="H23" i="9"/>
  <c r="I23" i="9"/>
  <c r="D22" i="9"/>
  <c r="E22" i="9"/>
  <c r="F22" i="9"/>
  <c r="H22" i="9"/>
  <c r="I22" i="9"/>
  <c r="C22" i="9"/>
  <c r="C23" i="9"/>
  <c r="J4" i="9"/>
  <c r="H15" i="9"/>
  <c r="H16" i="9"/>
  <c r="I15" i="9"/>
  <c r="I16" i="9"/>
  <c r="G15" i="9"/>
  <c r="G16" i="9"/>
  <c r="E15" i="9"/>
  <c r="E18" i="9"/>
  <c r="F15" i="9"/>
  <c r="F17" i="9"/>
  <c r="D15" i="9"/>
  <c r="D18" i="9"/>
  <c r="C15" i="9"/>
  <c r="C16" i="9"/>
  <c r="D13" i="9"/>
  <c r="E13" i="9"/>
  <c r="F13" i="9"/>
  <c r="G13" i="9"/>
  <c r="H13" i="9"/>
  <c r="I13" i="9"/>
  <c r="C13" i="9"/>
  <c r="J5" i="9"/>
  <c r="J6" i="9"/>
  <c r="D12" i="9"/>
  <c r="E12" i="9"/>
  <c r="F12" i="9"/>
  <c r="G12" i="9"/>
  <c r="H12" i="9"/>
  <c r="I12" i="9"/>
  <c r="C12" i="9"/>
  <c r="D11" i="9"/>
  <c r="E11" i="9"/>
  <c r="F11" i="9"/>
  <c r="G11" i="9"/>
  <c r="H11" i="9"/>
  <c r="I11" i="9"/>
  <c r="C11" i="9"/>
  <c r="M9" i="10"/>
  <c r="D5" i="14"/>
  <c r="M5" i="12"/>
  <c r="D6" i="14"/>
  <c r="M9" i="12"/>
  <c r="I15" i="16"/>
  <c r="I15" i="21"/>
  <c r="I16" i="21"/>
  <c r="I17" i="21"/>
  <c r="I18" i="21"/>
  <c r="I19" i="21"/>
  <c r="I20" i="21"/>
  <c r="I21" i="21"/>
  <c r="I22" i="21"/>
  <c r="I23" i="21"/>
  <c r="I24" i="21"/>
  <c r="H16" i="20"/>
  <c r="H17" i="20"/>
  <c r="H18" i="20"/>
  <c r="H19" i="20"/>
  <c r="H20" i="20"/>
  <c r="H21" i="20"/>
  <c r="H22" i="20"/>
  <c r="H23" i="20"/>
  <c r="H24" i="20"/>
  <c r="I15" i="19"/>
  <c r="I16" i="19"/>
  <c r="I17" i="19"/>
  <c r="I18" i="19"/>
  <c r="I19" i="19"/>
  <c r="I20" i="19"/>
  <c r="I21" i="19"/>
  <c r="I22" i="19"/>
  <c r="I23" i="19"/>
  <c r="I24" i="19"/>
  <c r="G21" i="18"/>
  <c r="H21" i="18"/>
  <c r="G22" i="18"/>
  <c r="H22" i="18"/>
  <c r="G15" i="18"/>
  <c r="H15" i="18"/>
  <c r="G17" i="18"/>
  <c r="H17" i="18"/>
  <c r="G20" i="18"/>
  <c r="H20" i="18"/>
  <c r="G18" i="18"/>
  <c r="H18" i="18"/>
  <c r="G14" i="18"/>
  <c r="H14" i="18"/>
  <c r="I14" i="18"/>
  <c r="G19" i="18"/>
  <c r="H19" i="18"/>
  <c r="G23" i="18"/>
  <c r="H23" i="18"/>
  <c r="G16" i="18"/>
  <c r="H16" i="18"/>
  <c r="I15" i="17"/>
  <c r="I16" i="17"/>
  <c r="I17" i="17"/>
  <c r="I18" i="17"/>
  <c r="I19" i="17"/>
  <c r="I20" i="17"/>
  <c r="I21" i="17"/>
  <c r="I22" i="17"/>
  <c r="I23" i="17"/>
  <c r="I24" i="17"/>
  <c r="I16" i="16"/>
  <c r="I17" i="16"/>
  <c r="I18" i="16"/>
  <c r="I19" i="16"/>
  <c r="I20" i="16"/>
  <c r="I21" i="16"/>
  <c r="I22" i="16"/>
  <c r="I23" i="16"/>
  <c r="I24" i="16"/>
  <c r="G19" i="15"/>
  <c r="H19" i="15"/>
  <c r="G18" i="15"/>
  <c r="H18" i="15"/>
  <c r="G17" i="15"/>
  <c r="H17" i="15"/>
  <c r="G16" i="15"/>
  <c r="H16" i="15"/>
  <c r="G22" i="15"/>
  <c r="H22" i="15"/>
  <c r="G21" i="15"/>
  <c r="H21" i="15"/>
  <c r="G24" i="15"/>
  <c r="H24" i="15"/>
  <c r="G23" i="15"/>
  <c r="H23" i="15"/>
  <c r="G15" i="15"/>
  <c r="H15" i="15"/>
  <c r="G14" i="15"/>
  <c r="H14" i="15"/>
  <c r="I14" i="15"/>
  <c r="G20" i="15"/>
  <c r="H20" i="15"/>
  <c r="G19" i="13"/>
  <c r="H19" i="13"/>
  <c r="G18" i="13"/>
  <c r="H18" i="13"/>
  <c r="G17" i="13"/>
  <c r="H17" i="13"/>
  <c r="G24" i="13"/>
  <c r="H24" i="13"/>
  <c r="G16" i="13"/>
  <c r="H16" i="13"/>
  <c r="G22" i="13"/>
  <c r="H22" i="13"/>
  <c r="G14" i="13"/>
  <c r="H14" i="13"/>
  <c r="I14" i="13"/>
  <c r="G20" i="13"/>
  <c r="H20" i="13"/>
  <c r="G23" i="13"/>
  <c r="H23" i="13"/>
  <c r="G15" i="13"/>
  <c r="H15" i="13"/>
  <c r="G21" i="13"/>
  <c r="H21" i="13"/>
  <c r="M8" i="12"/>
  <c r="M7" i="12"/>
  <c r="M10" i="12"/>
  <c r="M4" i="12"/>
  <c r="D15" i="12"/>
  <c r="G14" i="12" a="1"/>
  <c r="F15" i="10"/>
  <c r="F16" i="10"/>
  <c r="F17" i="10"/>
  <c r="F18" i="10"/>
  <c r="F19" i="10"/>
  <c r="F20" i="10"/>
  <c r="F21" i="10"/>
  <c r="F22" i="10"/>
  <c r="F23" i="10"/>
  <c r="M10" i="10"/>
  <c r="M4" i="10"/>
  <c r="M5" i="10"/>
  <c r="M6" i="10"/>
  <c r="M8" i="10"/>
  <c r="M7" i="10"/>
  <c r="G19" i="11"/>
  <c r="H19" i="11"/>
  <c r="G18" i="11"/>
  <c r="H18" i="11"/>
  <c r="G17" i="11"/>
  <c r="H17" i="11"/>
  <c r="G24" i="11"/>
  <c r="H24" i="11"/>
  <c r="G16" i="11"/>
  <c r="H16" i="11"/>
  <c r="G15" i="11"/>
  <c r="H15" i="11"/>
  <c r="G14" i="11"/>
  <c r="H14" i="11"/>
  <c r="I14" i="11"/>
  <c r="I15" i="11"/>
  <c r="I16" i="11"/>
  <c r="I17" i="11"/>
  <c r="I18" i="11"/>
  <c r="I19" i="11"/>
  <c r="I20" i="11"/>
  <c r="I21" i="11"/>
  <c r="I22" i="11"/>
  <c r="I23" i="11"/>
  <c r="I24" i="11"/>
  <c r="G21" i="11"/>
  <c r="H21" i="11"/>
  <c r="G20" i="11"/>
  <c r="H20" i="11"/>
  <c r="G23" i="11"/>
  <c r="H23" i="11"/>
  <c r="G22" i="11"/>
  <c r="H22" i="11"/>
  <c r="G14" i="10" a="1"/>
  <c r="G23" i="9"/>
  <c r="G24" i="9"/>
  <c r="F16" i="9"/>
  <c r="D16" i="9"/>
  <c r="C17" i="9"/>
  <c r="D17" i="9"/>
  <c r="C18" i="9"/>
  <c r="J11" i="9"/>
  <c r="F18" i="9"/>
  <c r="J12" i="9"/>
  <c r="J13" i="9"/>
  <c r="E17" i="9"/>
  <c r="E16" i="9"/>
  <c r="I18" i="9"/>
  <c r="I17" i="9"/>
  <c r="H18" i="9"/>
  <c r="H17" i="9"/>
  <c r="G18" i="9"/>
  <c r="G17" i="9"/>
  <c r="J10" i="6"/>
  <c r="I15" i="13"/>
  <c r="I15" i="18"/>
  <c r="I16" i="18"/>
  <c r="I17" i="18"/>
  <c r="I18" i="18"/>
  <c r="I19" i="18"/>
  <c r="I20" i="18"/>
  <c r="I21" i="18"/>
  <c r="I22" i="18"/>
  <c r="I23" i="18"/>
  <c r="I24" i="18"/>
  <c r="I15" i="15"/>
  <c r="I16" i="15"/>
  <c r="I17" i="15"/>
  <c r="I18" i="15"/>
  <c r="I19" i="15"/>
  <c r="I20" i="15"/>
  <c r="I21" i="15"/>
  <c r="I22" i="15"/>
  <c r="I23" i="15"/>
  <c r="I24" i="15"/>
  <c r="I16" i="13"/>
  <c r="I17" i="13"/>
  <c r="I18" i="13"/>
  <c r="I19" i="13"/>
  <c r="I20" i="13"/>
  <c r="I21" i="13"/>
  <c r="I22" i="13"/>
  <c r="I23" i="13"/>
  <c r="I24" i="13"/>
  <c r="G24" i="12"/>
  <c r="H24" i="12"/>
  <c r="G16" i="12"/>
  <c r="H16" i="12"/>
  <c r="G23" i="12"/>
  <c r="H23" i="12"/>
  <c r="G15" i="12"/>
  <c r="H15" i="12"/>
  <c r="G22" i="12"/>
  <c r="H22" i="12"/>
  <c r="G14" i="12"/>
  <c r="H14" i="12"/>
  <c r="I14" i="12"/>
  <c r="G21" i="12"/>
  <c r="H21" i="12"/>
  <c r="G20" i="12"/>
  <c r="H20" i="12"/>
  <c r="G19" i="12"/>
  <c r="H19" i="12"/>
  <c r="G18" i="12"/>
  <c r="H18" i="12"/>
  <c r="G17" i="12"/>
  <c r="H17" i="12"/>
  <c r="D15" i="10"/>
  <c r="G18" i="10"/>
  <c r="H18" i="10"/>
  <c r="G24" i="10"/>
  <c r="H24" i="10"/>
  <c r="G16" i="10"/>
  <c r="H16" i="10"/>
  <c r="G22" i="10"/>
  <c r="H22" i="10"/>
  <c r="G14" i="10"/>
  <c r="H14" i="10"/>
  <c r="I14" i="10"/>
  <c r="G23" i="10"/>
  <c r="H23" i="10"/>
  <c r="G15" i="10"/>
  <c r="H15" i="10"/>
  <c r="G21" i="10"/>
  <c r="H21" i="10"/>
  <c r="G20" i="10"/>
  <c r="H20" i="10"/>
  <c r="G19" i="10"/>
  <c r="H19" i="10"/>
  <c r="G17" i="10"/>
  <c r="H17" i="10"/>
  <c r="K10" i="6"/>
  <c r="I15" i="12"/>
  <c r="I16" i="12"/>
  <c r="I17" i="12"/>
  <c r="I18" i="12"/>
  <c r="I19" i="12"/>
  <c r="I20" i="12"/>
  <c r="I21" i="12"/>
  <c r="I22" i="12"/>
  <c r="I23" i="12"/>
  <c r="I24" i="12"/>
  <c r="I15" i="10"/>
  <c r="I16" i="10"/>
  <c r="I17" i="10"/>
  <c r="I18" i="10"/>
  <c r="I19" i="10"/>
  <c r="I20" i="10"/>
  <c r="I21" i="10"/>
  <c r="I22" i="10"/>
  <c r="I23" i="10"/>
  <c r="I24" i="10"/>
  <c r="J8" i="6"/>
  <c r="K8" i="6"/>
  <c r="J7" i="6"/>
  <c r="K7" i="6"/>
  <c r="J9" i="6"/>
  <c r="K9" i="6"/>
  <c r="J6" i="6"/>
  <c r="J5" i="6"/>
  <c r="K5" i="6"/>
  <c r="J4" i="6"/>
  <c r="K4" i="6"/>
  <c r="K6" i="6"/>
  <c r="D17" i="6"/>
  <c r="D14" i="6"/>
  <c r="D16" i="6"/>
  <c r="F14" i="6"/>
  <c r="F24" i="6"/>
  <c r="M10" i="6"/>
  <c r="M7" i="6"/>
  <c r="M8" i="6"/>
  <c r="F15" i="6"/>
  <c r="F16" i="6"/>
  <c r="F17" i="6"/>
  <c r="F18" i="6"/>
  <c r="F19" i="6"/>
  <c r="F20" i="6"/>
  <c r="F21" i="6"/>
  <c r="F22" i="6"/>
  <c r="F23" i="6"/>
  <c r="M9" i="6"/>
  <c r="M4" i="6"/>
  <c r="M6" i="6"/>
  <c r="M5" i="6"/>
  <c r="D15" i="6"/>
  <c r="G14" i="6" a="1"/>
  <c r="G21" i="6"/>
  <c r="H21" i="6"/>
  <c r="G14" i="6"/>
  <c r="H14" i="6"/>
  <c r="I14" i="6"/>
  <c r="G22" i="6"/>
  <c r="H22" i="6"/>
  <c r="G15" i="6"/>
  <c r="H15" i="6"/>
  <c r="G23" i="6"/>
  <c r="H23" i="6"/>
  <c r="G16" i="6"/>
  <c r="H16" i="6"/>
  <c r="G24" i="6"/>
  <c r="H24" i="6"/>
  <c r="G17" i="6"/>
  <c r="H17" i="6"/>
  <c r="G18" i="6"/>
  <c r="H18" i="6"/>
  <c r="G19" i="6"/>
  <c r="H19" i="6"/>
  <c r="G20" i="6"/>
  <c r="H20" i="6"/>
  <c r="I15" i="6"/>
  <c r="I16" i="6"/>
  <c r="I17" i="6"/>
  <c r="I18" i="6"/>
  <c r="I19" i="6"/>
  <c r="I20" i="6"/>
  <c r="I21" i="6"/>
  <c r="I22" i="6"/>
  <c r="I23" i="6"/>
  <c r="I24" i="6"/>
</calcChain>
</file>

<file path=xl/sharedStrings.xml><?xml version="1.0" encoding="utf-8"?>
<sst xmlns="http://schemas.openxmlformats.org/spreadsheetml/2006/main" count="379" uniqueCount="60">
  <si>
    <t>Epic #</t>
  </si>
  <si>
    <t>Median</t>
  </si>
  <si>
    <t xml:space="preserve">SD </t>
  </si>
  <si>
    <t>Mode</t>
  </si>
  <si>
    <t>Number of User Stories inside the epic</t>
  </si>
  <si>
    <t>Freq</t>
  </si>
  <si>
    <t>PDF</t>
  </si>
  <si>
    <t>Number of RBS paths</t>
  </si>
  <si>
    <t>Epic's selection probability</t>
  </si>
  <si>
    <t>Story's selection probability</t>
  </si>
  <si>
    <t>Conditional selection probability</t>
  </si>
  <si>
    <t>CDF</t>
  </si>
  <si>
    <t>User story</t>
  </si>
  <si>
    <t>Size in story points</t>
  </si>
  <si>
    <t>Size in number of scenarios</t>
  </si>
  <si>
    <t>Size in number of tasks</t>
  </si>
  <si>
    <t>Total</t>
  </si>
  <si>
    <t>Epic</t>
  </si>
  <si>
    <t>A</t>
  </si>
  <si>
    <t>B</t>
  </si>
  <si>
    <t>C</t>
  </si>
  <si>
    <t>Unconditional selection probability Q</t>
  </si>
  <si>
    <t>Story conditional selection probability</t>
  </si>
  <si>
    <t>Epic's conditional selection probability</t>
  </si>
  <si>
    <t>Epic's relative size</t>
  </si>
  <si>
    <t>RBS Estimate using PPRS</t>
  </si>
  <si>
    <t>RBS Estimate using PPN</t>
  </si>
  <si>
    <t>RBS Estimate using PE</t>
  </si>
  <si>
    <t>Story #</t>
  </si>
  <si>
    <t>Epic selection probability</t>
  </si>
  <si>
    <t>Estimated story points</t>
  </si>
  <si>
    <t>Random epic selector</t>
  </si>
  <si>
    <t>Random story selector</t>
  </si>
  <si>
    <t>Selected user story</t>
  </si>
  <si>
    <t>Story points for the selected story</t>
  </si>
  <si>
    <t>Estimated total story points</t>
  </si>
  <si>
    <t>Story selection probability</t>
  </si>
  <si>
    <t>Project</t>
  </si>
  <si>
    <t>ScrumDo Project 1</t>
  </si>
  <si>
    <t>ScrumDo Project 2</t>
  </si>
  <si>
    <t>ScrumDo Project 3</t>
  </si>
  <si>
    <t>ScrumDo Project 4</t>
  </si>
  <si>
    <t>ScrumDo Project 5</t>
  </si>
  <si>
    <t>ScrumDo Project 6</t>
  </si>
  <si>
    <t>ScrumDo Project 7</t>
  </si>
  <si>
    <t>ScrumDo Project 8</t>
  </si>
  <si>
    <t>ScrumDo Project 9</t>
  </si>
  <si>
    <t>ScrumDo Project 10</t>
  </si>
  <si>
    <t>ScrumDo Project 11</t>
  </si>
  <si>
    <t>ScrumDo Project 12</t>
  </si>
  <si>
    <t>ScrumDo Project 13</t>
  </si>
  <si>
    <t>Estimated project size</t>
  </si>
  <si>
    <t>Tasks for the selected story</t>
  </si>
  <si>
    <t>Estimated total tasks</t>
  </si>
  <si>
    <t>Tasks</t>
  </si>
  <si>
    <t>Estimated tasks</t>
  </si>
  <si>
    <t>Estimated total number of tasks</t>
  </si>
  <si>
    <t>Estimated total number of story points</t>
  </si>
  <si>
    <t>Estimated project size using RBS 
(number of tasks)</t>
  </si>
  <si>
    <t>Actual project size 
(number of tasks)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</si>
</sst>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&quot; &quot;???/???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/>
    <xf numFmtId="1" fontId="0" fillId="0" borderId="1" xfId="0" applyNumberFormat="1" applyFill="1" applyBorder="1"/>
    <xf numFmtId="10" fontId="0" fillId="0" borderId="1" xfId="0" applyNumberForma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3" fontId="2" fillId="0" borderId="5" xfId="0" applyNumberFormat="1" applyFont="1" applyBorder="1" applyAlignment="1">
      <alignment horizontal="center" vertical="center" wrapText="1"/>
    </xf>
    <xf numFmtId="13" fontId="2" fillId="0" borderId="8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3" fontId="0" fillId="0" borderId="2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" xfId="0" applyFill="1" applyBorder="1"/>
    <xf numFmtId="0" fontId="0" fillId="0" borderId="0" xfId="0" applyFill="1" applyBorder="1"/>
    <xf numFmtId="0" fontId="0" fillId="2" borderId="0" xfId="0" applyFill="1" applyBorder="1"/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6" xfId="0" applyFont="1" applyFill="1" applyBorder="1" applyAlignment="1">
      <alignment wrapText="1"/>
    </xf>
    <xf numFmtId="0" fontId="3" fillId="0" borderId="17" xfId="0" applyFont="1" applyFill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3" xfId="0" applyFont="1" applyFill="1" applyBorder="1" applyAlignment="1">
      <alignment wrapText="1"/>
    </xf>
    <xf numFmtId="0" fontId="3" fillId="0" borderId="29" xfId="0" applyFont="1" applyFill="1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0" xfId="0" applyAlignment="1">
      <alignment horizontal="center" vertical="center"/>
    </xf>
    <xf numFmtId="1" fontId="0" fillId="0" borderId="0" xfId="0" applyNumberFormat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3" fontId="2" fillId="0" borderId="9" xfId="0" applyNumberFormat="1" applyFont="1" applyBorder="1" applyAlignment="1">
      <alignment horizontal="center" vertical="center" wrapText="1"/>
    </xf>
    <xf numFmtId="13" fontId="2" fillId="0" borderId="11" xfId="0" applyNumberFormat="1" applyFont="1" applyBorder="1" applyAlignment="1">
      <alignment horizontal="center" vertical="center" wrapText="1"/>
    </xf>
    <xf numFmtId="13" fontId="2" fillId="0" borderId="6" xfId="0" applyNumberFormat="1" applyFont="1" applyBorder="1" applyAlignment="1">
      <alignment horizontal="center" vertical="center" wrapText="1"/>
    </xf>
    <xf numFmtId="13" fontId="2" fillId="0" borderId="7" xfId="0" applyNumberFormat="1" applyFont="1" applyBorder="1" applyAlignment="1">
      <alignment horizontal="center" vertical="center" wrapText="1"/>
    </xf>
    <xf numFmtId="13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Template!$F$14:$F$24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cat>
          <c:val>
            <c:numRef>
              <c:f>Template!$H$14:$H$24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32640"/>
        <c:axId val="287371200"/>
      </c:barChart>
      <c:lineChart>
        <c:grouping val="standard"/>
        <c:varyColors val="0"/>
        <c:ser>
          <c:idx val="1"/>
          <c:order val="1"/>
          <c:tx>
            <c:strRef>
              <c:f>Template!$I$13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Template!$I$14:$I$24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32640"/>
        <c:axId val="287371200"/>
      </c:lineChart>
      <c:catAx>
        <c:axId val="404326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87371200"/>
        <c:crosses val="autoZero"/>
        <c:auto val="1"/>
        <c:lblAlgn val="ctr"/>
        <c:lblOffset val="100"/>
        <c:noMultiLvlLbl val="0"/>
      </c:catAx>
      <c:valAx>
        <c:axId val="2873712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4043264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9'!$F$14:$F$24</c:f>
              <c:numCache>
                <c:formatCode>0</c:formatCode>
                <c:ptCount val="11"/>
                <c:pt idx="0">
                  <c:v>0</c:v>
                </c:pt>
                <c:pt idx="1">
                  <c:v>288</c:v>
                </c:pt>
                <c:pt idx="2">
                  <c:v>576</c:v>
                </c:pt>
                <c:pt idx="3">
                  <c:v>864</c:v>
                </c:pt>
                <c:pt idx="4">
                  <c:v>1152</c:v>
                </c:pt>
                <c:pt idx="5">
                  <c:v>1440</c:v>
                </c:pt>
                <c:pt idx="6">
                  <c:v>1728</c:v>
                </c:pt>
                <c:pt idx="7">
                  <c:v>2016</c:v>
                </c:pt>
                <c:pt idx="8">
                  <c:v>2304</c:v>
                </c:pt>
                <c:pt idx="9">
                  <c:v>2592</c:v>
                </c:pt>
                <c:pt idx="10">
                  <c:v>2880</c:v>
                </c:pt>
              </c:numCache>
            </c:numRef>
          </c:cat>
          <c:val>
            <c:numRef>
              <c:f>'ScrumDo Project 9'!$H$14:$H$24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</c:v>
                </c:pt>
                <c:pt idx="3">
                  <c:v>0.2857142857142857</c:v>
                </c:pt>
                <c:pt idx="4">
                  <c:v>0.14285714285714285</c:v>
                </c:pt>
                <c:pt idx="5">
                  <c:v>0.14285714285714285</c:v>
                </c:pt>
                <c:pt idx="6">
                  <c:v>0.14285714285714285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426432"/>
        <c:axId val="297181760"/>
      </c:barChart>
      <c:lineChart>
        <c:grouping val="standard"/>
        <c:varyColors val="0"/>
        <c:ser>
          <c:idx val="1"/>
          <c:order val="1"/>
          <c:tx>
            <c:strRef>
              <c:f>'ScrumDo Project 9'!$I$13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9'!$I$14:$I$24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0.71428571428571419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426432"/>
        <c:axId val="297181760"/>
      </c:lineChart>
      <c:catAx>
        <c:axId val="2974264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181760"/>
        <c:crosses val="autoZero"/>
        <c:auto val="1"/>
        <c:lblAlgn val="ctr"/>
        <c:lblOffset val="100"/>
        <c:noMultiLvlLbl val="0"/>
      </c:catAx>
      <c:valAx>
        <c:axId val="29718176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426432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10'!$E$14:$E$24</c:f>
              <c:numCache>
                <c:formatCode>0</c:formatCode>
                <c:ptCount val="11"/>
                <c:pt idx="0">
                  <c:v>0</c:v>
                </c:pt>
                <c:pt idx="1">
                  <c:v>39.200000000000003</c:v>
                </c:pt>
                <c:pt idx="2">
                  <c:v>78.400000000000006</c:v>
                </c:pt>
                <c:pt idx="3">
                  <c:v>117.60000000000001</c:v>
                </c:pt>
                <c:pt idx="4">
                  <c:v>156.80000000000001</c:v>
                </c:pt>
                <c:pt idx="5">
                  <c:v>196</c:v>
                </c:pt>
                <c:pt idx="6">
                  <c:v>235.2</c:v>
                </c:pt>
                <c:pt idx="7">
                  <c:v>274.39999999999998</c:v>
                </c:pt>
                <c:pt idx="8">
                  <c:v>313.59999999999997</c:v>
                </c:pt>
                <c:pt idx="9">
                  <c:v>352.79999999999995</c:v>
                </c:pt>
                <c:pt idx="10">
                  <c:v>392</c:v>
                </c:pt>
              </c:numCache>
            </c:numRef>
          </c:cat>
          <c:val>
            <c:numRef>
              <c:f>'ScrumDo Project 10'!$G$14:$G$24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0.2857142857142857</c:v>
                </c:pt>
                <c:pt idx="6">
                  <c:v>0.14285714285714285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0.2857142857142857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469440"/>
        <c:axId val="297184064"/>
      </c:barChart>
      <c:lineChart>
        <c:grouping val="standard"/>
        <c:varyColors val="0"/>
        <c:ser>
          <c:idx val="1"/>
          <c:order val="1"/>
          <c:tx>
            <c:strRef>
              <c:f>'ScrumDo Project 10'!$H$13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10'!$H$14:$H$24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0.2857142857142857</c:v>
                </c:pt>
                <c:pt idx="5">
                  <c:v>0.5714285714285714</c:v>
                </c:pt>
                <c:pt idx="6">
                  <c:v>0.71428571428571419</c:v>
                </c:pt>
                <c:pt idx="7">
                  <c:v>0.71428571428571419</c:v>
                </c:pt>
                <c:pt idx="8">
                  <c:v>0.71428571428571419</c:v>
                </c:pt>
                <c:pt idx="9">
                  <c:v>0.71428571428571419</c:v>
                </c:pt>
                <c:pt idx="10">
                  <c:v>0.99999999999999989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469440"/>
        <c:axId val="297184064"/>
      </c:lineChart>
      <c:catAx>
        <c:axId val="2974694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184064"/>
        <c:crosses val="autoZero"/>
        <c:auto val="1"/>
        <c:lblAlgn val="ctr"/>
        <c:lblOffset val="100"/>
        <c:noMultiLvlLbl val="0"/>
      </c:catAx>
      <c:valAx>
        <c:axId val="29718406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46944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11'!$F$14:$F$24</c:f>
              <c:numCache>
                <c:formatCode>0</c:formatCode>
                <c:ptCount val="11"/>
                <c:pt idx="0">
                  <c:v>219.99999999999997</c:v>
                </c:pt>
                <c:pt idx="1">
                  <c:v>657.8</c:v>
                </c:pt>
                <c:pt idx="2">
                  <c:v>1095.5999999999999</c:v>
                </c:pt>
                <c:pt idx="3">
                  <c:v>1533.3999999999999</c:v>
                </c:pt>
                <c:pt idx="4">
                  <c:v>1971.1999999999998</c:v>
                </c:pt>
                <c:pt idx="5">
                  <c:v>2409</c:v>
                </c:pt>
                <c:pt idx="6">
                  <c:v>2846.8</c:v>
                </c:pt>
                <c:pt idx="7">
                  <c:v>3284.6000000000004</c:v>
                </c:pt>
                <c:pt idx="8">
                  <c:v>3722.4000000000005</c:v>
                </c:pt>
                <c:pt idx="9">
                  <c:v>4160.2000000000007</c:v>
                </c:pt>
                <c:pt idx="10">
                  <c:v>4598</c:v>
                </c:pt>
              </c:numCache>
            </c:numRef>
          </c:cat>
          <c:val>
            <c:numRef>
              <c:f>'ScrumDo Project 11'!$H$14:$H$24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0.14285714285714285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471488"/>
        <c:axId val="297186368"/>
      </c:barChart>
      <c:lineChart>
        <c:grouping val="standard"/>
        <c:varyColors val="0"/>
        <c:ser>
          <c:idx val="1"/>
          <c:order val="1"/>
          <c:tx>
            <c:strRef>
              <c:f>'ScrumDo Project 11'!$I$13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11'!$I$14:$I$24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0.5714285714285714</c:v>
                </c:pt>
                <c:pt idx="4">
                  <c:v>0.71428571428571419</c:v>
                </c:pt>
                <c:pt idx="5">
                  <c:v>0.71428571428571419</c:v>
                </c:pt>
                <c:pt idx="6">
                  <c:v>0.71428571428571419</c:v>
                </c:pt>
                <c:pt idx="7">
                  <c:v>0.71428571428571419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471488"/>
        <c:axId val="297186368"/>
      </c:lineChart>
      <c:catAx>
        <c:axId val="2974714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186368"/>
        <c:crosses val="autoZero"/>
        <c:auto val="1"/>
        <c:lblAlgn val="ctr"/>
        <c:lblOffset val="100"/>
        <c:noMultiLvlLbl val="0"/>
      </c:catAx>
      <c:valAx>
        <c:axId val="29718636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47148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12'!$F$14:$F$24</c:f>
              <c:numCache>
                <c:formatCode>0</c:formatCode>
                <c:ptCount val="11"/>
                <c:pt idx="0">
                  <c:v>580</c:v>
                </c:pt>
                <c:pt idx="1">
                  <c:v>1128.0999999999999</c:v>
                </c:pt>
                <c:pt idx="2">
                  <c:v>1676.1999999999998</c:v>
                </c:pt>
                <c:pt idx="3">
                  <c:v>2224.2999999999997</c:v>
                </c:pt>
                <c:pt idx="4">
                  <c:v>2772.3999999999996</c:v>
                </c:pt>
                <c:pt idx="5">
                  <c:v>3320.4999999999995</c:v>
                </c:pt>
                <c:pt idx="6">
                  <c:v>3868.5999999999995</c:v>
                </c:pt>
                <c:pt idx="7">
                  <c:v>4416.7</c:v>
                </c:pt>
                <c:pt idx="8">
                  <c:v>4964.8</c:v>
                </c:pt>
                <c:pt idx="9">
                  <c:v>5512.9000000000005</c:v>
                </c:pt>
                <c:pt idx="10">
                  <c:v>6061</c:v>
                </c:pt>
              </c:numCache>
            </c:numRef>
          </c:cat>
          <c:val>
            <c:numRef>
              <c:f>'ScrumDo Project 12'!$H$14:$H$24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0.14285714285714285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887232"/>
        <c:axId val="297188672"/>
      </c:barChart>
      <c:lineChart>
        <c:grouping val="standard"/>
        <c:varyColors val="0"/>
        <c:ser>
          <c:idx val="1"/>
          <c:order val="1"/>
          <c:tx>
            <c:strRef>
              <c:f>'ScrumDo Project 12'!$I$13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12'!$I$14:$I$24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0.42857142857142855</c:v>
                </c:pt>
                <c:pt idx="3">
                  <c:v>0.71428571428571419</c:v>
                </c:pt>
                <c:pt idx="4">
                  <c:v>0.71428571428571419</c:v>
                </c:pt>
                <c:pt idx="5">
                  <c:v>0.71428571428571419</c:v>
                </c:pt>
                <c:pt idx="6">
                  <c:v>0.71428571428571419</c:v>
                </c:pt>
                <c:pt idx="7">
                  <c:v>0.71428571428571419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887232"/>
        <c:axId val="297188672"/>
      </c:lineChart>
      <c:catAx>
        <c:axId val="2978872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188672"/>
        <c:crosses val="autoZero"/>
        <c:auto val="1"/>
        <c:lblAlgn val="ctr"/>
        <c:lblOffset val="100"/>
        <c:noMultiLvlLbl val="0"/>
      </c:catAx>
      <c:valAx>
        <c:axId val="297188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887232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13'!$F$14:$F$24</c:f>
              <c:numCache>
                <c:formatCode>0</c:formatCode>
                <c:ptCount val="11"/>
                <c:pt idx="0">
                  <c:v>0</c:v>
                </c:pt>
                <c:pt idx="1">
                  <c:v>46.8</c:v>
                </c:pt>
                <c:pt idx="2">
                  <c:v>93.6</c:v>
                </c:pt>
                <c:pt idx="3">
                  <c:v>140.39999999999998</c:v>
                </c:pt>
                <c:pt idx="4">
                  <c:v>187.2</c:v>
                </c:pt>
                <c:pt idx="5">
                  <c:v>234</c:v>
                </c:pt>
                <c:pt idx="6">
                  <c:v>280.8</c:v>
                </c:pt>
                <c:pt idx="7">
                  <c:v>327.60000000000002</c:v>
                </c:pt>
                <c:pt idx="8">
                  <c:v>374.40000000000003</c:v>
                </c:pt>
                <c:pt idx="9">
                  <c:v>421.20000000000005</c:v>
                </c:pt>
                <c:pt idx="10">
                  <c:v>468</c:v>
                </c:pt>
              </c:numCache>
            </c:numRef>
          </c:cat>
          <c:val>
            <c:numRef>
              <c:f>'ScrumDo Project 13'!$H$14:$H$24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0.5714285714285714</c:v>
                </c:pt>
                <c:pt idx="2">
                  <c:v>0.14285714285714285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889280"/>
        <c:axId val="297993920"/>
      </c:barChart>
      <c:lineChart>
        <c:grouping val="standard"/>
        <c:varyColors val="0"/>
        <c:ser>
          <c:idx val="1"/>
          <c:order val="1"/>
          <c:tx>
            <c:strRef>
              <c:f>'ScrumDo Project 13'!$I$13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13'!$I$14:$I$24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0.71428571428571419</c:v>
                </c:pt>
                <c:pt idx="2">
                  <c:v>0.85714285714285698</c:v>
                </c:pt>
                <c:pt idx="3">
                  <c:v>0.85714285714285698</c:v>
                </c:pt>
                <c:pt idx="4">
                  <c:v>0.85714285714285698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889280"/>
        <c:axId val="297993920"/>
      </c:lineChart>
      <c:catAx>
        <c:axId val="2978892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993920"/>
        <c:crosses val="autoZero"/>
        <c:auto val="1"/>
        <c:lblAlgn val="ctr"/>
        <c:lblOffset val="100"/>
        <c:noMultiLvlLbl val="0"/>
      </c:catAx>
      <c:valAx>
        <c:axId val="29799392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88928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Correlation RBS/</a:t>
            </a:r>
            <a:r>
              <a:rPr lang="en-US" sz="1800" b="1" i="0" u="none" strike="noStrike" baseline="0">
                <a:effectLst/>
              </a:rPr>
              <a:t>Actuals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Results!$D$4:$D$16</c:f>
              <c:numCache>
                <c:formatCode>0</c:formatCode>
                <c:ptCount val="13"/>
                <c:pt idx="0">
                  <c:v>2603</c:v>
                </c:pt>
                <c:pt idx="1">
                  <c:v>527</c:v>
                </c:pt>
                <c:pt idx="2">
                  <c:v>276.71428571428572</c:v>
                </c:pt>
                <c:pt idx="3">
                  <c:v>462.42857142857144</c:v>
                </c:pt>
                <c:pt idx="4">
                  <c:v>5022.8571428571431</c:v>
                </c:pt>
                <c:pt idx="5">
                  <c:v>699.42857142857144</c:v>
                </c:pt>
                <c:pt idx="6">
                  <c:v>291.42857142857144</c:v>
                </c:pt>
                <c:pt idx="7">
                  <c:v>3102.8571428571427</c:v>
                </c:pt>
                <c:pt idx="8">
                  <c:v>1165.7142857142858</c:v>
                </c:pt>
                <c:pt idx="9">
                  <c:v>196</c:v>
                </c:pt>
                <c:pt idx="10">
                  <c:v>1857.4285714285713</c:v>
                </c:pt>
                <c:pt idx="11">
                  <c:v>2593.4285714285716</c:v>
                </c:pt>
                <c:pt idx="12">
                  <c:v>90.857142857142861</c:v>
                </c:pt>
              </c:numCache>
            </c:numRef>
          </c:xVal>
          <c:yVal>
            <c:numRef>
              <c:f>Results!$C$4:$C$16</c:f>
              <c:numCache>
                <c:formatCode>General</c:formatCode>
                <c:ptCount val="13"/>
                <c:pt idx="0">
                  <c:v>2524</c:v>
                </c:pt>
                <c:pt idx="1">
                  <c:v>442</c:v>
                </c:pt>
                <c:pt idx="2">
                  <c:v>348</c:v>
                </c:pt>
                <c:pt idx="3">
                  <c:v>466</c:v>
                </c:pt>
                <c:pt idx="4">
                  <c:v>5591</c:v>
                </c:pt>
                <c:pt idx="5">
                  <c:v>666</c:v>
                </c:pt>
                <c:pt idx="6">
                  <c:v>451</c:v>
                </c:pt>
                <c:pt idx="7">
                  <c:v>4421</c:v>
                </c:pt>
                <c:pt idx="8">
                  <c:v>1286</c:v>
                </c:pt>
                <c:pt idx="9">
                  <c:v>353</c:v>
                </c:pt>
                <c:pt idx="10">
                  <c:v>1597</c:v>
                </c:pt>
                <c:pt idx="11">
                  <c:v>4158</c:v>
                </c:pt>
                <c:pt idx="12">
                  <c:v>214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996224"/>
        <c:axId val="297996800"/>
      </c:scatterChart>
      <c:valAx>
        <c:axId val="29799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RBS</a:t>
                </a:r>
                <a:r>
                  <a:rPr lang="en-US" baseline="0"/>
                  <a:t> estimated project size (number of tasks)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97996800"/>
        <c:crosses val="autoZero"/>
        <c:crossBetween val="midCat"/>
      </c:valAx>
      <c:valAx>
        <c:axId val="29799680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Actual project size </a:t>
                </a:r>
                <a:r>
                  <a:rPr lang="en-US" sz="1000" b="1" i="0" u="none" strike="noStrike" baseline="0">
                    <a:effectLst/>
                  </a:rPr>
                  <a:t>(number of tasks)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979962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1'!$F$14:$F$24</c:f>
              <c:numCache>
                <c:formatCode>0</c:formatCode>
                <c:ptCount val="11"/>
                <c:pt idx="0">
                  <c:v>0</c:v>
                </c:pt>
                <c:pt idx="1">
                  <c:v>541.50000000000011</c:v>
                </c:pt>
                <c:pt idx="2">
                  <c:v>1083.0000000000002</c:v>
                </c:pt>
                <c:pt idx="3">
                  <c:v>1624.5000000000005</c:v>
                </c:pt>
                <c:pt idx="4">
                  <c:v>2166.0000000000005</c:v>
                </c:pt>
                <c:pt idx="5">
                  <c:v>2707.5000000000005</c:v>
                </c:pt>
                <c:pt idx="6">
                  <c:v>3249.0000000000005</c:v>
                </c:pt>
                <c:pt idx="7">
                  <c:v>3790.5000000000005</c:v>
                </c:pt>
                <c:pt idx="8">
                  <c:v>4332.0000000000009</c:v>
                </c:pt>
                <c:pt idx="9">
                  <c:v>4873.5000000000009</c:v>
                </c:pt>
                <c:pt idx="10">
                  <c:v>5415.0000000000009</c:v>
                </c:pt>
              </c:numCache>
            </c:numRef>
          </c:cat>
          <c:val>
            <c:numRef>
              <c:f>'ScrumDo Project 1'!$H$14:$H$24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0.14285714285714285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0.2857142857142857</c:v>
                </c:pt>
                <c:pt idx="7">
                  <c:v>0.14285714285714285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33664"/>
        <c:axId val="287373504"/>
      </c:barChart>
      <c:lineChart>
        <c:grouping val="standard"/>
        <c:varyColors val="0"/>
        <c:ser>
          <c:idx val="1"/>
          <c:order val="1"/>
          <c:tx>
            <c:strRef>
              <c:f>'ScrumDo Project 1'!$I$13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0.2857142857142857</c:v>
                </c:pt>
                <c:pt idx="5">
                  <c:v>0.42857142857142855</c:v>
                </c:pt>
                <c:pt idx="6">
                  <c:v>0.71428571428571419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33664"/>
        <c:axId val="287373504"/>
      </c:lineChart>
      <c:catAx>
        <c:axId val="404336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87373504"/>
        <c:crosses val="autoZero"/>
        <c:auto val="1"/>
        <c:lblAlgn val="ctr"/>
        <c:lblOffset val="100"/>
        <c:noMultiLvlLbl val="0"/>
      </c:catAx>
      <c:valAx>
        <c:axId val="28737350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4043366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2'!$F$14:$F$24</c:f>
              <c:numCache>
                <c:formatCode>0</c:formatCode>
                <c:ptCount val="11"/>
                <c:pt idx="0">
                  <c:v>136</c:v>
                </c:pt>
                <c:pt idx="1">
                  <c:v>214.20000000000002</c:v>
                </c:pt>
                <c:pt idx="2">
                  <c:v>292.40000000000003</c:v>
                </c:pt>
                <c:pt idx="3">
                  <c:v>370.6</c:v>
                </c:pt>
                <c:pt idx="4">
                  <c:v>448.80000000000007</c:v>
                </c:pt>
                <c:pt idx="5">
                  <c:v>527.00000000000011</c:v>
                </c:pt>
                <c:pt idx="6">
                  <c:v>605.20000000000016</c:v>
                </c:pt>
                <c:pt idx="7">
                  <c:v>683.4000000000002</c:v>
                </c:pt>
                <c:pt idx="8">
                  <c:v>761.60000000000025</c:v>
                </c:pt>
                <c:pt idx="9">
                  <c:v>839.8000000000003</c:v>
                </c:pt>
                <c:pt idx="10">
                  <c:v>918.00000000000011</c:v>
                </c:pt>
              </c:numCache>
            </c:numRef>
          </c:cat>
          <c:val>
            <c:numRef>
              <c:f>'ScrumDo Project 2'!$H$14:$H$24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</c:v>
                </c:pt>
                <c:pt idx="3">
                  <c:v>0.14285714285714285</c:v>
                </c:pt>
                <c:pt idx="4">
                  <c:v>0</c:v>
                </c:pt>
                <c:pt idx="5">
                  <c:v>0.42857142857142855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0.2857142857142857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31072"/>
        <c:axId val="53871168"/>
      </c:barChart>
      <c:lineChart>
        <c:grouping val="standard"/>
        <c:varyColors val="0"/>
        <c:ser>
          <c:idx val="1"/>
          <c:order val="1"/>
          <c:tx>
            <c:strRef>
              <c:f>'ScrumDo Project 2'!$I$13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2'!$I$14:$I$24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0.2857142857142857</c:v>
                </c:pt>
                <c:pt idx="4">
                  <c:v>0.2857142857142857</c:v>
                </c:pt>
                <c:pt idx="5">
                  <c:v>0.71428571428571419</c:v>
                </c:pt>
                <c:pt idx="6">
                  <c:v>0.71428571428571419</c:v>
                </c:pt>
                <c:pt idx="7">
                  <c:v>0.71428571428571419</c:v>
                </c:pt>
                <c:pt idx="8">
                  <c:v>0.71428571428571419</c:v>
                </c:pt>
                <c:pt idx="9">
                  <c:v>0.71428571428571419</c:v>
                </c:pt>
                <c:pt idx="10">
                  <c:v>0.99999999999999989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31072"/>
        <c:axId val="53871168"/>
      </c:lineChart>
      <c:catAx>
        <c:axId val="337310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53871168"/>
        <c:crosses val="autoZero"/>
        <c:auto val="1"/>
        <c:lblAlgn val="ctr"/>
        <c:lblOffset val="100"/>
        <c:noMultiLvlLbl val="0"/>
      </c:catAx>
      <c:valAx>
        <c:axId val="5387116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33731072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3'!$F$14:$F$24</c:f>
              <c:numCache>
                <c:formatCode>0</c:formatCode>
                <c:ptCount val="11"/>
                <c:pt idx="0">
                  <c:v>116.99999999999999</c:v>
                </c:pt>
                <c:pt idx="1">
                  <c:v>183.29999999999998</c:v>
                </c:pt>
                <c:pt idx="2">
                  <c:v>249.59999999999997</c:v>
                </c:pt>
                <c:pt idx="3">
                  <c:v>315.89999999999998</c:v>
                </c:pt>
                <c:pt idx="4">
                  <c:v>382.2</c:v>
                </c:pt>
                <c:pt idx="5">
                  <c:v>448.5</c:v>
                </c:pt>
                <c:pt idx="6">
                  <c:v>514.79999999999995</c:v>
                </c:pt>
                <c:pt idx="7">
                  <c:v>581.09999999999991</c:v>
                </c:pt>
                <c:pt idx="8">
                  <c:v>647.39999999999986</c:v>
                </c:pt>
                <c:pt idx="9">
                  <c:v>713.69999999999982</c:v>
                </c:pt>
                <c:pt idx="10">
                  <c:v>780</c:v>
                </c:pt>
              </c:numCache>
            </c:numRef>
          </c:cat>
          <c:val>
            <c:numRef>
              <c:f>'ScrumDo Project 3'!$H$14:$H$24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34688"/>
        <c:axId val="53873472"/>
      </c:barChart>
      <c:lineChart>
        <c:grouping val="standard"/>
        <c:varyColors val="0"/>
        <c:ser>
          <c:idx val="1"/>
          <c:order val="1"/>
          <c:tx>
            <c:strRef>
              <c:f>'ScrumDo Project 3'!$I$13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3'!$I$14:$I$24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0.42857142857142855</c:v>
                </c:pt>
                <c:pt idx="2">
                  <c:v>0.71428571428571419</c:v>
                </c:pt>
                <c:pt idx="3">
                  <c:v>0.85714285714285698</c:v>
                </c:pt>
                <c:pt idx="4">
                  <c:v>0.85714285714285698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34688"/>
        <c:axId val="53873472"/>
      </c:lineChart>
      <c:catAx>
        <c:axId val="404346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53873472"/>
        <c:crosses val="autoZero"/>
        <c:auto val="1"/>
        <c:lblAlgn val="ctr"/>
        <c:lblOffset val="100"/>
        <c:noMultiLvlLbl val="0"/>
      </c:catAx>
      <c:valAx>
        <c:axId val="538734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4043468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4'!$F$14:$F$24</c:f>
              <c:numCache>
                <c:formatCode>0</c:formatCode>
                <c:ptCount val="11"/>
                <c:pt idx="0">
                  <c:v>182</c:v>
                </c:pt>
                <c:pt idx="1">
                  <c:v>254.8</c:v>
                </c:pt>
                <c:pt idx="2">
                  <c:v>327.60000000000002</c:v>
                </c:pt>
                <c:pt idx="3">
                  <c:v>400.40000000000003</c:v>
                </c:pt>
                <c:pt idx="4">
                  <c:v>473.20000000000005</c:v>
                </c:pt>
                <c:pt idx="5">
                  <c:v>546</c:v>
                </c:pt>
                <c:pt idx="6">
                  <c:v>618.79999999999995</c:v>
                </c:pt>
                <c:pt idx="7">
                  <c:v>691.59999999999991</c:v>
                </c:pt>
                <c:pt idx="8">
                  <c:v>764.39999999999986</c:v>
                </c:pt>
                <c:pt idx="9">
                  <c:v>837.19999999999982</c:v>
                </c:pt>
                <c:pt idx="10">
                  <c:v>910</c:v>
                </c:pt>
              </c:numCache>
            </c:numRef>
          </c:cat>
          <c:val>
            <c:numRef>
              <c:f>'ScrumDo Project 4'!$H$14:$H$24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0.2857142857142857</c:v>
                </c:pt>
                <c:pt idx="3">
                  <c:v>0</c:v>
                </c:pt>
                <c:pt idx="4">
                  <c:v>0.14285714285714285</c:v>
                </c:pt>
                <c:pt idx="5">
                  <c:v>0.14285714285714285</c:v>
                </c:pt>
                <c:pt idx="6">
                  <c:v>0</c:v>
                </c:pt>
                <c:pt idx="7">
                  <c:v>0.14285714285714285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54720"/>
        <c:axId val="53875776"/>
      </c:barChart>
      <c:lineChart>
        <c:grouping val="standard"/>
        <c:varyColors val="0"/>
        <c:ser>
          <c:idx val="1"/>
          <c:order val="1"/>
          <c:tx>
            <c:strRef>
              <c:f>'ScrumDo Project 4'!$I$13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4'!$I$14:$I$24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0.42857142857142855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0.71428571428571419</c:v>
                </c:pt>
                <c:pt idx="6">
                  <c:v>0.71428571428571419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54720"/>
        <c:axId val="53875776"/>
      </c:lineChart>
      <c:catAx>
        <c:axId val="538547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53875776"/>
        <c:crosses val="autoZero"/>
        <c:auto val="1"/>
        <c:lblAlgn val="ctr"/>
        <c:lblOffset val="100"/>
        <c:noMultiLvlLbl val="0"/>
      </c:catAx>
      <c:valAx>
        <c:axId val="5387577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5385472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5'!$F$14:$F$24</c:f>
              <c:numCache>
                <c:formatCode>0</c:formatCode>
                <c:ptCount val="11"/>
                <c:pt idx="0">
                  <c:v>0</c:v>
                </c:pt>
                <c:pt idx="1">
                  <c:v>1008.0000000000002</c:v>
                </c:pt>
                <c:pt idx="2">
                  <c:v>2016.0000000000005</c:v>
                </c:pt>
                <c:pt idx="3">
                  <c:v>3024.0000000000009</c:v>
                </c:pt>
                <c:pt idx="4">
                  <c:v>4032.0000000000009</c:v>
                </c:pt>
                <c:pt idx="5">
                  <c:v>5040.0000000000009</c:v>
                </c:pt>
                <c:pt idx="6">
                  <c:v>6048.0000000000009</c:v>
                </c:pt>
                <c:pt idx="7">
                  <c:v>7056.0000000000009</c:v>
                </c:pt>
                <c:pt idx="8">
                  <c:v>8064.0000000000009</c:v>
                </c:pt>
                <c:pt idx="9">
                  <c:v>9072.0000000000018</c:v>
                </c:pt>
                <c:pt idx="10">
                  <c:v>10080.000000000002</c:v>
                </c:pt>
              </c:numCache>
            </c:numRef>
          </c:cat>
          <c:val>
            <c:numRef>
              <c:f>'ScrumDo Project 5'!$H$14:$H$24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0.14285714285714285</c:v>
                </c:pt>
                <c:pt idx="8">
                  <c:v>0.14285714285714285</c:v>
                </c:pt>
                <c:pt idx="9">
                  <c:v>0</c:v>
                </c:pt>
                <c:pt idx="10">
                  <c:v>0.2857142857142857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47840"/>
        <c:axId val="53878080"/>
      </c:barChart>
      <c:lineChart>
        <c:grouping val="standard"/>
        <c:varyColors val="0"/>
        <c:ser>
          <c:idx val="1"/>
          <c:order val="1"/>
          <c:tx>
            <c:strRef>
              <c:f>'ScrumDo Project 5'!$I$13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5'!$I$14:$I$24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0.42857142857142855</c:v>
                </c:pt>
                <c:pt idx="6">
                  <c:v>0.42857142857142855</c:v>
                </c:pt>
                <c:pt idx="7">
                  <c:v>0.5714285714285714</c:v>
                </c:pt>
                <c:pt idx="8">
                  <c:v>0.71428571428571419</c:v>
                </c:pt>
                <c:pt idx="9">
                  <c:v>0.71428571428571419</c:v>
                </c:pt>
                <c:pt idx="10">
                  <c:v>0.99999999999999989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47840"/>
        <c:axId val="53878080"/>
      </c:lineChart>
      <c:catAx>
        <c:axId val="2965478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53878080"/>
        <c:crosses val="autoZero"/>
        <c:auto val="1"/>
        <c:lblAlgn val="ctr"/>
        <c:lblOffset val="100"/>
        <c:noMultiLvlLbl val="0"/>
      </c:catAx>
      <c:valAx>
        <c:axId val="5387808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654784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6'!$F$14:$F$24</c:f>
              <c:numCache>
                <c:formatCode>0</c:formatCode>
                <c:ptCount val="11"/>
                <c:pt idx="0">
                  <c:v>480</c:v>
                </c:pt>
                <c:pt idx="1">
                  <c:v>556.79999999999995</c:v>
                </c:pt>
                <c:pt idx="2">
                  <c:v>633.59999999999991</c:v>
                </c:pt>
                <c:pt idx="3">
                  <c:v>710.39999999999986</c:v>
                </c:pt>
                <c:pt idx="4">
                  <c:v>787.19999999999982</c:v>
                </c:pt>
                <c:pt idx="5">
                  <c:v>863.99999999999977</c:v>
                </c:pt>
                <c:pt idx="6">
                  <c:v>940.79999999999973</c:v>
                </c:pt>
                <c:pt idx="7">
                  <c:v>1017.5999999999997</c:v>
                </c:pt>
                <c:pt idx="8">
                  <c:v>1094.3999999999996</c:v>
                </c:pt>
                <c:pt idx="9">
                  <c:v>1171.1999999999996</c:v>
                </c:pt>
                <c:pt idx="10">
                  <c:v>1248</c:v>
                </c:pt>
              </c:numCache>
            </c:numRef>
          </c:cat>
          <c:val>
            <c:numRef>
              <c:f>'ScrumDo Project 6'!$H$14:$H$24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0.42857142857142855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49888"/>
        <c:axId val="297232064"/>
      </c:barChart>
      <c:lineChart>
        <c:grouping val="standard"/>
        <c:varyColors val="0"/>
        <c:ser>
          <c:idx val="1"/>
          <c:order val="1"/>
          <c:tx>
            <c:strRef>
              <c:f>'ScrumDo Project 6'!$I$13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6'!$I$14:$I$24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0.5714285714285714</c:v>
                </c:pt>
                <c:pt idx="3">
                  <c:v>0.71428571428571419</c:v>
                </c:pt>
                <c:pt idx="4">
                  <c:v>0.85714285714285698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49888"/>
        <c:axId val="297232064"/>
      </c:lineChart>
      <c:catAx>
        <c:axId val="2965498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232064"/>
        <c:crosses val="autoZero"/>
        <c:auto val="1"/>
        <c:lblAlgn val="ctr"/>
        <c:lblOffset val="100"/>
        <c:noMultiLvlLbl val="0"/>
      </c:catAx>
      <c:valAx>
        <c:axId val="29723206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654988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7'!$F$14:$F$24</c:f>
              <c:numCache>
                <c:formatCode>0</c:formatCode>
                <c:ptCount val="11"/>
                <c:pt idx="0">
                  <c:v>24</c:v>
                </c:pt>
                <c:pt idx="1">
                  <c:v>98.4</c:v>
                </c:pt>
                <c:pt idx="2">
                  <c:v>172.8</c:v>
                </c:pt>
                <c:pt idx="3">
                  <c:v>247.20000000000002</c:v>
                </c:pt>
                <c:pt idx="4">
                  <c:v>321.60000000000002</c:v>
                </c:pt>
                <c:pt idx="5">
                  <c:v>396</c:v>
                </c:pt>
                <c:pt idx="6">
                  <c:v>470.4</c:v>
                </c:pt>
                <c:pt idx="7">
                  <c:v>544.79999999999995</c:v>
                </c:pt>
                <c:pt idx="8">
                  <c:v>619.19999999999993</c:v>
                </c:pt>
                <c:pt idx="9">
                  <c:v>693.59999999999991</c:v>
                </c:pt>
                <c:pt idx="10">
                  <c:v>768</c:v>
                </c:pt>
              </c:numCache>
            </c:numRef>
          </c:cat>
          <c:val>
            <c:numRef>
              <c:f>'ScrumDo Project 7'!$H$14:$H$24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  <c:pt idx="5">
                  <c:v>0.2857142857142857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670720"/>
        <c:axId val="297234368"/>
      </c:barChart>
      <c:lineChart>
        <c:grouping val="standard"/>
        <c:varyColors val="0"/>
        <c:ser>
          <c:idx val="1"/>
          <c:order val="1"/>
          <c:tx>
            <c:strRef>
              <c:f>'ScrumDo Project 7'!$I$13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7'!$I$14:$I$24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0.42857142857142855</c:v>
                </c:pt>
                <c:pt idx="3">
                  <c:v>0.5714285714285714</c:v>
                </c:pt>
                <c:pt idx="4">
                  <c:v>0.5714285714285714</c:v>
                </c:pt>
                <c:pt idx="5">
                  <c:v>0.8571428571428571</c:v>
                </c:pt>
                <c:pt idx="6">
                  <c:v>0.8571428571428571</c:v>
                </c:pt>
                <c:pt idx="7">
                  <c:v>0.8571428571428571</c:v>
                </c:pt>
                <c:pt idx="8">
                  <c:v>0.8571428571428571</c:v>
                </c:pt>
                <c:pt idx="9">
                  <c:v>0.8571428571428571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670720"/>
        <c:axId val="297234368"/>
      </c:lineChart>
      <c:catAx>
        <c:axId val="2966707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234368"/>
        <c:crosses val="autoZero"/>
        <c:auto val="1"/>
        <c:lblAlgn val="ctr"/>
        <c:lblOffset val="100"/>
        <c:noMultiLvlLbl val="0"/>
      </c:catAx>
      <c:valAx>
        <c:axId val="29723436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667072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8'!$F$14:$F$24</c:f>
              <c:numCache>
                <c:formatCode>0</c:formatCode>
                <c:ptCount val="11"/>
                <c:pt idx="0">
                  <c:v>1488.0000000000002</c:v>
                </c:pt>
                <c:pt idx="1">
                  <c:v>1826.4</c:v>
                </c:pt>
                <c:pt idx="2">
                  <c:v>2164.8000000000002</c:v>
                </c:pt>
                <c:pt idx="3">
                  <c:v>2503.2000000000003</c:v>
                </c:pt>
                <c:pt idx="4">
                  <c:v>2841.6000000000004</c:v>
                </c:pt>
                <c:pt idx="5">
                  <c:v>3180.0000000000005</c:v>
                </c:pt>
                <c:pt idx="6">
                  <c:v>3518.4000000000005</c:v>
                </c:pt>
                <c:pt idx="7">
                  <c:v>3856.8000000000006</c:v>
                </c:pt>
                <c:pt idx="8">
                  <c:v>4195.2000000000007</c:v>
                </c:pt>
                <c:pt idx="9">
                  <c:v>4533.6000000000004</c:v>
                </c:pt>
                <c:pt idx="10">
                  <c:v>4872</c:v>
                </c:pt>
              </c:numCache>
            </c:numRef>
          </c:cat>
          <c:val>
            <c:numRef>
              <c:f>'ScrumDo Project 8'!$H$14:$H$24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</c:v>
                </c:pt>
                <c:pt idx="3">
                  <c:v>0</c:v>
                </c:pt>
                <c:pt idx="4">
                  <c:v>0.2857142857142857</c:v>
                </c:pt>
                <c:pt idx="5">
                  <c:v>0</c:v>
                </c:pt>
                <c:pt idx="6">
                  <c:v>0</c:v>
                </c:pt>
                <c:pt idx="7">
                  <c:v>0.14285714285714285</c:v>
                </c:pt>
                <c:pt idx="8">
                  <c:v>0</c:v>
                </c:pt>
                <c:pt idx="9">
                  <c:v>0</c:v>
                </c:pt>
                <c:pt idx="10">
                  <c:v>0.2857142857142857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672768"/>
        <c:axId val="297236672"/>
      </c:barChart>
      <c:lineChart>
        <c:grouping val="standard"/>
        <c:varyColors val="0"/>
        <c:ser>
          <c:idx val="1"/>
          <c:order val="1"/>
          <c:tx>
            <c:strRef>
              <c:f>'ScrumDo Project 8'!$I$13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8'!$I$14:$I$24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0.5714285714285714</c:v>
                </c:pt>
                <c:pt idx="5">
                  <c:v>0.5714285714285714</c:v>
                </c:pt>
                <c:pt idx="6">
                  <c:v>0.5714285714285714</c:v>
                </c:pt>
                <c:pt idx="7">
                  <c:v>0.71428571428571419</c:v>
                </c:pt>
                <c:pt idx="8">
                  <c:v>0.71428571428571419</c:v>
                </c:pt>
                <c:pt idx="9">
                  <c:v>0.71428571428571419</c:v>
                </c:pt>
                <c:pt idx="10">
                  <c:v>0.99999999999999989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672768"/>
        <c:axId val="297236672"/>
      </c:lineChart>
      <c:catAx>
        <c:axId val="2966727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236672"/>
        <c:crosses val="autoZero"/>
        <c:auto val="1"/>
        <c:lblAlgn val="ctr"/>
        <c:lblOffset val="100"/>
        <c:noMultiLvlLbl val="0"/>
      </c:catAx>
      <c:valAx>
        <c:axId val="297236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667276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11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388620</xdr:colOff>
      <xdr:row>12</xdr:row>
      <xdr:rowOff>41910</xdr:rowOff>
    </xdr:from>
    <xdr:to>
      <xdr:col>14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2</xdr:row>
      <xdr:rowOff>19050</xdr:rowOff>
    </xdr:from>
    <xdr:to>
      <xdr:col>12</xdr:col>
      <xdr:colOff>228600</xdr:colOff>
      <xdr:row>17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6576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576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30480</xdr:colOff>
      <xdr:row>22</xdr:row>
      <xdr:rowOff>91440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workbookViewId="0">
      <selection activeCell="L14" sqref="L14"/>
    </sheetView>
  </sheetViews>
  <sheetFormatPr defaultRowHeight="14.4" x14ac:dyDescent="0.3"/>
  <cols>
    <col min="2" max="2" width="26.77734375" customWidth="1"/>
    <col min="3" max="3" width="11.44140625" bestFit="1" customWidth="1"/>
    <col min="4" max="6" width="9.5546875" bestFit="1" customWidth="1"/>
    <col min="7" max="7" width="11.44140625" bestFit="1" customWidth="1"/>
    <col min="8" max="9" width="9.5546875" bestFit="1" customWidth="1"/>
    <col min="10" max="10" width="11.44140625" bestFit="1" customWidth="1"/>
  </cols>
  <sheetData>
    <row r="1" spans="2:11" ht="15" thickBot="1" x14ac:dyDescent="0.35"/>
    <row r="2" spans="2:11" ht="15" thickBot="1" x14ac:dyDescent="0.35">
      <c r="B2" s="21" t="s">
        <v>17</v>
      </c>
      <c r="C2" s="77" t="s">
        <v>18</v>
      </c>
      <c r="D2" s="78"/>
      <c r="E2" s="77" t="s">
        <v>19</v>
      </c>
      <c r="F2" s="78"/>
      <c r="G2" s="77" t="s">
        <v>20</v>
      </c>
      <c r="H2" s="79"/>
      <c r="I2" s="79"/>
      <c r="J2" s="25" t="s">
        <v>16</v>
      </c>
    </row>
    <row r="3" spans="2:11" ht="15" thickBot="1" x14ac:dyDescent="0.35">
      <c r="B3" s="21" t="s">
        <v>12</v>
      </c>
      <c r="C3" s="27">
        <v>1</v>
      </c>
      <c r="D3" s="27">
        <v>2</v>
      </c>
      <c r="E3" s="27">
        <v>3</v>
      </c>
      <c r="F3" s="27">
        <v>4</v>
      </c>
      <c r="G3" s="27">
        <v>5</v>
      </c>
      <c r="H3" s="27">
        <v>6</v>
      </c>
      <c r="I3" s="26">
        <v>7</v>
      </c>
      <c r="J3" s="25"/>
    </row>
    <row r="4" spans="2:11" ht="15" thickBot="1" x14ac:dyDescent="0.35">
      <c r="B4" s="22" t="s">
        <v>13</v>
      </c>
      <c r="C4" s="24">
        <v>1</v>
      </c>
      <c r="D4" s="24">
        <v>5</v>
      </c>
      <c r="E4" s="24">
        <v>3</v>
      </c>
      <c r="F4" s="24">
        <v>8</v>
      </c>
      <c r="G4" s="24">
        <v>3</v>
      </c>
      <c r="H4" s="24">
        <v>5</v>
      </c>
      <c r="I4" s="28">
        <v>3</v>
      </c>
      <c r="J4" s="25">
        <f>SUM(C4:I4)</f>
        <v>28</v>
      </c>
    </row>
    <row r="5" spans="2:11" ht="15" thickBot="1" x14ac:dyDescent="0.35">
      <c r="B5" s="22" t="s">
        <v>14</v>
      </c>
      <c r="C5" s="24">
        <v>2</v>
      </c>
      <c r="D5" s="24">
        <v>3</v>
      </c>
      <c r="E5" s="24">
        <v>2</v>
      </c>
      <c r="F5" s="24">
        <v>1</v>
      </c>
      <c r="G5" s="24">
        <v>2</v>
      </c>
      <c r="H5" s="24">
        <v>3</v>
      </c>
      <c r="I5" s="28">
        <v>2</v>
      </c>
      <c r="J5" s="25">
        <f t="shared" ref="J5:J6" si="0">SUM(C5:I5)</f>
        <v>15</v>
      </c>
    </row>
    <row r="6" spans="2:11" ht="15" thickBot="1" x14ac:dyDescent="0.35">
      <c r="B6" s="22" t="s">
        <v>15</v>
      </c>
      <c r="C6" s="24">
        <v>4</v>
      </c>
      <c r="D6" s="24">
        <v>5</v>
      </c>
      <c r="E6" s="24">
        <v>3</v>
      </c>
      <c r="F6" s="24">
        <v>7</v>
      </c>
      <c r="G6" s="24">
        <v>6</v>
      </c>
      <c r="H6" s="24">
        <v>2</v>
      </c>
      <c r="I6" s="28">
        <v>5</v>
      </c>
      <c r="J6" s="25">
        <f t="shared" si="0"/>
        <v>32</v>
      </c>
    </row>
    <row r="7" spans="2:11" ht="15" thickBot="1" x14ac:dyDescent="0.35">
      <c r="B7" s="22" t="s">
        <v>24</v>
      </c>
      <c r="C7" s="74">
        <v>10</v>
      </c>
      <c r="D7" s="75"/>
      <c r="E7" s="74">
        <v>11</v>
      </c>
      <c r="F7" s="75"/>
      <c r="G7" s="74">
        <v>20</v>
      </c>
      <c r="H7" s="76"/>
      <c r="I7" s="75"/>
      <c r="J7" s="25">
        <f>SUM(C7:I7)</f>
        <v>41</v>
      </c>
    </row>
    <row r="8" spans="2:11" ht="29.4" thickBot="1" x14ac:dyDescent="0.35">
      <c r="B8" s="38" t="s">
        <v>23</v>
      </c>
      <c r="C8" s="80">
        <v>0.24390243902439024</v>
      </c>
      <c r="D8" s="81"/>
      <c r="E8" s="80">
        <v>0.26829268292682928</v>
      </c>
      <c r="F8" s="81"/>
      <c r="G8" s="82">
        <v>0.48780487804878048</v>
      </c>
      <c r="H8" s="83"/>
      <c r="I8" s="84"/>
      <c r="J8" s="25">
        <f>SUM(C8:I8)</f>
        <v>1</v>
      </c>
    </row>
    <row r="9" spans="2:11" ht="15" thickBot="1" x14ac:dyDescent="0.35">
      <c r="B9" s="77" t="s">
        <v>27</v>
      </c>
      <c r="C9" s="79"/>
      <c r="D9" s="79"/>
      <c r="E9" s="79"/>
      <c r="F9" s="79"/>
      <c r="G9" s="79"/>
      <c r="H9" s="79"/>
      <c r="I9" s="79"/>
      <c r="J9" s="78"/>
    </row>
    <row r="10" spans="2:11" ht="29.4" thickBot="1" x14ac:dyDescent="0.35">
      <c r="B10" s="23" t="s">
        <v>21</v>
      </c>
      <c r="C10" s="29">
        <v>0.14285714285714285</v>
      </c>
      <c r="D10" s="29">
        <v>0.14285714285714285</v>
      </c>
      <c r="E10" s="29">
        <v>0.14285714285714285</v>
      </c>
      <c r="F10" s="29">
        <v>0.14285714285714285</v>
      </c>
      <c r="G10" s="29">
        <v>0.14285714285714285</v>
      </c>
      <c r="H10" s="29">
        <v>0.14285714285714285</v>
      </c>
      <c r="I10" s="30">
        <v>0.14285714285714285</v>
      </c>
      <c r="J10" s="25">
        <f>SUM(C10:I10)</f>
        <v>0.99999999999999978</v>
      </c>
    </row>
    <row r="11" spans="2:11" ht="15" thickBot="1" x14ac:dyDescent="0.35">
      <c r="B11" s="23" t="s">
        <v>13</v>
      </c>
      <c r="C11" s="29">
        <f>C4/C10</f>
        <v>7</v>
      </c>
      <c r="D11" s="29">
        <f t="shared" ref="D11:I11" si="1">D4/D10</f>
        <v>35</v>
      </c>
      <c r="E11" s="29">
        <f t="shared" si="1"/>
        <v>21</v>
      </c>
      <c r="F11" s="29">
        <f t="shared" si="1"/>
        <v>56</v>
      </c>
      <c r="G11" s="29">
        <f t="shared" si="1"/>
        <v>21</v>
      </c>
      <c r="H11" s="29">
        <f t="shared" si="1"/>
        <v>35</v>
      </c>
      <c r="I11" s="30">
        <f t="shared" si="1"/>
        <v>21</v>
      </c>
      <c r="J11" s="25">
        <f>AVERAGE(C11:I11)</f>
        <v>28</v>
      </c>
    </row>
    <row r="12" spans="2:11" ht="15" thickBot="1" x14ac:dyDescent="0.35">
      <c r="B12" s="23" t="s">
        <v>14</v>
      </c>
      <c r="C12" s="29">
        <f>C5/C10</f>
        <v>14</v>
      </c>
      <c r="D12" s="29">
        <f t="shared" ref="D12:I12" si="2">D5/D10</f>
        <v>21</v>
      </c>
      <c r="E12" s="29">
        <f t="shared" si="2"/>
        <v>14</v>
      </c>
      <c r="F12" s="29">
        <f t="shared" si="2"/>
        <v>7</v>
      </c>
      <c r="G12" s="29">
        <f t="shared" si="2"/>
        <v>14</v>
      </c>
      <c r="H12" s="29">
        <f t="shared" si="2"/>
        <v>21</v>
      </c>
      <c r="I12" s="30">
        <f t="shared" si="2"/>
        <v>14</v>
      </c>
      <c r="J12" s="25">
        <f>AVERAGE(C12:I12)</f>
        <v>15</v>
      </c>
    </row>
    <row r="13" spans="2:11" ht="15" thickBot="1" x14ac:dyDescent="0.35">
      <c r="B13" s="23" t="s">
        <v>15</v>
      </c>
      <c r="C13" s="29">
        <f>C6/C10</f>
        <v>28</v>
      </c>
      <c r="D13" s="29">
        <f t="shared" ref="D13:I13" si="3">D6/D10</f>
        <v>35</v>
      </c>
      <c r="E13" s="29">
        <f t="shared" si="3"/>
        <v>21</v>
      </c>
      <c r="F13" s="29">
        <f t="shared" si="3"/>
        <v>49</v>
      </c>
      <c r="G13" s="29">
        <f t="shared" si="3"/>
        <v>42</v>
      </c>
      <c r="H13" s="29">
        <f t="shared" si="3"/>
        <v>14</v>
      </c>
      <c r="I13" s="30">
        <f t="shared" si="3"/>
        <v>35</v>
      </c>
      <c r="J13" s="25">
        <f>AVERAGE(C13:I13)</f>
        <v>32</v>
      </c>
    </row>
    <row r="14" spans="2:11" ht="15" thickBot="1" x14ac:dyDescent="0.35">
      <c r="B14" s="77" t="s">
        <v>26</v>
      </c>
      <c r="C14" s="79"/>
      <c r="D14" s="79"/>
      <c r="E14" s="79"/>
      <c r="F14" s="79"/>
      <c r="G14" s="79"/>
      <c r="H14" s="79"/>
      <c r="I14" s="79"/>
      <c r="J14" s="78"/>
    </row>
    <row r="15" spans="2:11" ht="29.4" thickBot="1" x14ac:dyDescent="0.35">
      <c r="B15" s="23" t="s">
        <v>21</v>
      </c>
      <c r="C15" s="24">
        <f>1/3*1/2</f>
        <v>0.16666666666666666</v>
      </c>
      <c r="D15" s="24">
        <f>1/3*1/2</f>
        <v>0.16666666666666666</v>
      </c>
      <c r="E15" s="24">
        <f t="shared" ref="E15:F15" si="4">1/3*1/2</f>
        <v>0.16666666666666666</v>
      </c>
      <c r="F15" s="24">
        <f t="shared" si="4"/>
        <v>0.16666666666666666</v>
      </c>
      <c r="G15" s="24">
        <f>1/3*1/3</f>
        <v>0.1111111111111111</v>
      </c>
      <c r="H15" s="24">
        <f t="shared" ref="H15:I15" si="5">1/3*1/3</f>
        <v>0.1111111111111111</v>
      </c>
      <c r="I15" s="28">
        <f t="shared" si="5"/>
        <v>0.1111111111111111</v>
      </c>
      <c r="J15" s="25">
        <f>SUM(C15:I15)</f>
        <v>1</v>
      </c>
    </row>
    <row r="16" spans="2:11" ht="15" thickBot="1" x14ac:dyDescent="0.35">
      <c r="B16" s="23" t="s">
        <v>13</v>
      </c>
      <c r="C16" s="24">
        <f>C4/C15</f>
        <v>6</v>
      </c>
      <c r="D16" s="24">
        <f t="shared" ref="D16:I16" si="6">D4/D15</f>
        <v>30</v>
      </c>
      <c r="E16" s="24">
        <f t="shared" si="6"/>
        <v>18</v>
      </c>
      <c r="F16" s="24">
        <f t="shared" si="6"/>
        <v>48</v>
      </c>
      <c r="G16" s="24">
        <f t="shared" si="6"/>
        <v>27</v>
      </c>
      <c r="H16" s="24">
        <f t="shared" si="6"/>
        <v>45</v>
      </c>
      <c r="I16" s="28">
        <f t="shared" si="6"/>
        <v>27</v>
      </c>
      <c r="J16" s="37">
        <f>C16*$C$15+D16*$D$15+E16*$E$15+F16*$F$15+G16*$G$15+H16*$H$15+I16*$I$15</f>
        <v>28</v>
      </c>
      <c r="K16" s="40"/>
    </row>
    <row r="17" spans="2:11" ht="15" thickBot="1" x14ac:dyDescent="0.35">
      <c r="B17" s="23" t="s">
        <v>14</v>
      </c>
      <c r="C17" s="24">
        <f>C5/C15</f>
        <v>12</v>
      </c>
      <c r="D17" s="24">
        <f t="shared" ref="D17:I17" si="7">D5/D15</f>
        <v>18</v>
      </c>
      <c r="E17" s="24">
        <f t="shared" si="7"/>
        <v>12</v>
      </c>
      <c r="F17" s="24">
        <f t="shared" si="7"/>
        <v>6</v>
      </c>
      <c r="G17" s="24">
        <f t="shared" si="7"/>
        <v>18</v>
      </c>
      <c r="H17" s="24">
        <f t="shared" si="7"/>
        <v>27</v>
      </c>
      <c r="I17" s="28">
        <f t="shared" si="7"/>
        <v>18</v>
      </c>
      <c r="J17" s="37">
        <f t="shared" ref="J17:J18" si="8">C17*$C$15+D17*$D$15+E17*$E$15+F17*$F$15+G17*$G$15+H17*$H$15+I17*$I$15</f>
        <v>15</v>
      </c>
      <c r="K17" s="20"/>
    </row>
    <row r="18" spans="2:11" ht="15" thickBot="1" x14ac:dyDescent="0.35">
      <c r="B18" s="23" t="s">
        <v>15</v>
      </c>
      <c r="C18" s="24">
        <f>C6/C15</f>
        <v>24</v>
      </c>
      <c r="D18" s="24">
        <f t="shared" ref="D18:I18" si="9">D6/D15</f>
        <v>30</v>
      </c>
      <c r="E18" s="24">
        <f t="shared" si="9"/>
        <v>18</v>
      </c>
      <c r="F18" s="24">
        <f t="shared" si="9"/>
        <v>42</v>
      </c>
      <c r="G18" s="24">
        <f t="shared" si="9"/>
        <v>54</v>
      </c>
      <c r="H18" s="24">
        <f t="shared" si="9"/>
        <v>18</v>
      </c>
      <c r="I18" s="28">
        <f t="shared" si="9"/>
        <v>45</v>
      </c>
      <c r="J18" s="37">
        <f t="shared" si="8"/>
        <v>32</v>
      </c>
      <c r="K18" s="20"/>
    </row>
    <row r="19" spans="2:11" ht="15" thickBot="1" x14ac:dyDescent="0.35">
      <c r="B19" s="77" t="s">
        <v>25</v>
      </c>
      <c r="C19" s="79"/>
      <c r="D19" s="79"/>
      <c r="E19" s="79"/>
      <c r="F19" s="79"/>
      <c r="G19" s="79"/>
      <c r="H19" s="79"/>
      <c r="I19" s="79"/>
      <c r="J19" s="78"/>
    </row>
    <row r="20" spans="2:11" ht="29.4" thickBot="1" x14ac:dyDescent="0.35">
      <c r="B20" s="23" t="s">
        <v>22</v>
      </c>
      <c r="C20" s="31">
        <v>0.33333333333333331</v>
      </c>
      <c r="D20" s="31">
        <v>0.66666666666666663</v>
      </c>
      <c r="E20" s="31">
        <v>0.42857142857142855</v>
      </c>
      <c r="F20" s="31">
        <v>0.5714285714285714</v>
      </c>
      <c r="G20" s="31">
        <v>0.27777777777777779</v>
      </c>
      <c r="H20" s="31">
        <v>0.33333333333333331</v>
      </c>
      <c r="I20" s="32">
        <v>0.3888888888888889</v>
      </c>
      <c r="J20" s="39"/>
    </row>
    <row r="21" spans="2:11" ht="29.4" thickBot="1" x14ac:dyDescent="0.35">
      <c r="B21" s="23" t="s">
        <v>21</v>
      </c>
      <c r="C21" s="33">
        <f>C8*1/2</f>
        <v>0.12195121951219512</v>
      </c>
      <c r="D21" s="33">
        <f>C8*1/2</f>
        <v>0.12195121951219512</v>
      </c>
      <c r="E21" s="33">
        <f>E8*1/2</f>
        <v>0.13414634146341464</v>
      </c>
      <c r="F21" s="33">
        <f>E8*1/2</f>
        <v>0.13414634146341464</v>
      </c>
      <c r="G21" s="33">
        <f>G8*1/3</f>
        <v>0.16260162601626016</v>
      </c>
      <c r="H21" s="33">
        <f>G8*1/3</f>
        <v>0.16260162601626016</v>
      </c>
      <c r="I21" s="34">
        <f>G8*1/3</f>
        <v>0.16260162601626016</v>
      </c>
      <c r="J21" s="25">
        <f>SUM(C21:I21)</f>
        <v>1</v>
      </c>
    </row>
    <row r="22" spans="2:11" ht="15" thickBot="1" x14ac:dyDescent="0.35">
      <c r="B22" s="23" t="s">
        <v>13</v>
      </c>
      <c r="C22" s="35">
        <f>C4/C21</f>
        <v>8.2000000000000011</v>
      </c>
      <c r="D22" s="35">
        <f t="shared" ref="D22:I22" si="10">D4/D21</f>
        <v>41</v>
      </c>
      <c r="E22" s="35">
        <f t="shared" si="10"/>
        <v>22.363636363636363</v>
      </c>
      <c r="F22" s="35">
        <f t="shared" si="10"/>
        <v>59.636363636363633</v>
      </c>
      <c r="G22" s="35">
        <f t="shared" si="10"/>
        <v>18.45</v>
      </c>
      <c r="H22" s="35">
        <f t="shared" si="10"/>
        <v>30.75</v>
      </c>
      <c r="I22" s="36">
        <f t="shared" si="10"/>
        <v>18.45</v>
      </c>
      <c r="J22" s="37">
        <f>C22*$C$21+D22*$D$21+E22*$E$21+F22*$F$21+G22*$G$21+H22*$H$21+I22*$I$21</f>
        <v>28</v>
      </c>
      <c r="K22" s="41"/>
    </row>
    <row r="23" spans="2:11" ht="15" thickBot="1" x14ac:dyDescent="0.35">
      <c r="B23" s="23" t="s">
        <v>14</v>
      </c>
      <c r="C23" s="35">
        <f>C5/C21</f>
        <v>16.400000000000002</v>
      </c>
      <c r="D23" s="35">
        <f t="shared" ref="D23:I23" si="11">D5/D21</f>
        <v>24.6</v>
      </c>
      <c r="E23" s="35">
        <f t="shared" si="11"/>
        <v>14.909090909090908</v>
      </c>
      <c r="F23" s="35">
        <f t="shared" si="11"/>
        <v>7.4545454545454541</v>
      </c>
      <c r="G23" s="35">
        <f t="shared" si="11"/>
        <v>12.3</v>
      </c>
      <c r="H23" s="35">
        <f t="shared" si="11"/>
        <v>18.45</v>
      </c>
      <c r="I23" s="36">
        <f t="shared" si="11"/>
        <v>12.3</v>
      </c>
      <c r="J23" s="37">
        <f t="shared" ref="J23:J24" si="12">C23*$C$21+D23*$D$21+E23*$E$21+F23*$F$21+G23*$G$21+H23*$H$21+I23*$I$21</f>
        <v>15</v>
      </c>
    </row>
    <row r="24" spans="2:11" ht="15" thickBot="1" x14ac:dyDescent="0.35">
      <c r="B24" s="23" t="s">
        <v>15</v>
      </c>
      <c r="C24" s="35">
        <f>C6/C21</f>
        <v>32.800000000000004</v>
      </c>
      <c r="D24" s="35">
        <f t="shared" ref="D24:I24" si="13">D6/D21</f>
        <v>41</v>
      </c>
      <c r="E24" s="35">
        <f t="shared" si="13"/>
        <v>22.363636363636363</v>
      </c>
      <c r="F24" s="35">
        <f t="shared" si="13"/>
        <v>52.18181818181818</v>
      </c>
      <c r="G24" s="35">
        <f t="shared" si="13"/>
        <v>36.9</v>
      </c>
      <c r="H24" s="35">
        <f t="shared" si="13"/>
        <v>12.3</v>
      </c>
      <c r="I24" s="36">
        <f t="shared" si="13"/>
        <v>30.75</v>
      </c>
      <c r="J24" s="37">
        <f t="shared" si="12"/>
        <v>32</v>
      </c>
    </row>
  </sheetData>
  <mergeCells count="12">
    <mergeCell ref="B19:J19"/>
    <mergeCell ref="C8:D8"/>
    <mergeCell ref="E8:F8"/>
    <mergeCell ref="G8:I8"/>
    <mergeCell ref="B9:J9"/>
    <mergeCell ref="B14:J14"/>
    <mergeCell ref="C7:D7"/>
    <mergeCell ref="E7:F7"/>
    <mergeCell ref="G7:I7"/>
    <mergeCell ref="C2:D2"/>
    <mergeCell ref="E2:F2"/>
    <mergeCell ref="G2:I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95"/>
  <sheetViews>
    <sheetView topLeftCell="B1"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0.5546875" customWidth="1"/>
  </cols>
  <sheetData>
    <row r="2" spans="2:22" ht="15" thickBot="1" x14ac:dyDescent="0.35">
      <c r="B2" s="85"/>
      <c r="C2" s="66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66"/>
      <c r="C4" s="68">
        <v>0.58264684051797866</v>
      </c>
      <c r="D4" s="68">
        <v>14</v>
      </c>
      <c r="E4" s="68">
        <v>31</v>
      </c>
      <c r="F4" s="68">
        <v>0.60730448142139248</v>
      </c>
      <c r="G4" s="68">
        <v>464555</v>
      </c>
      <c r="H4" s="68">
        <f>VLOOKUP(G4,$S$4:$T$594,2,FALSE)</f>
        <v>2</v>
      </c>
      <c r="I4" s="8">
        <f>1/$R$595</f>
        <v>4.1666666666666664E-2</v>
      </c>
      <c r="J4" s="68">
        <f t="shared" ref="J4:J10" si="0">1/E4</f>
        <v>3.2258064516129031E-2</v>
      </c>
      <c r="K4" s="68">
        <f t="shared" ref="K4:K10" si="1">I4*J4</f>
        <v>1.3440860215053762E-3</v>
      </c>
      <c r="L4" s="9">
        <f t="shared" ref="L4:L10" si="2">H4/K4</f>
        <v>1488.0000000000002</v>
      </c>
      <c r="M4" s="68">
        <f t="shared" ref="M4:M10" si="3">(L4-$D$13)^2</f>
        <v>2607763.5918367333</v>
      </c>
      <c r="N4" s="2"/>
      <c r="R4" s="92">
        <v>1</v>
      </c>
      <c r="S4" s="44">
        <v>439309</v>
      </c>
      <c r="T4" s="44">
        <v>0</v>
      </c>
      <c r="U4" s="92">
        <f t="shared" ref="U4:U67" si="4">R4/$R$595</f>
        <v>4.1666666666666664E-2</v>
      </c>
      <c r="V4" s="44">
        <f>1/COUNT($S$4:$S$22)</f>
        <v>5.2631578947368418E-2</v>
      </c>
    </row>
    <row r="5" spans="2:22" x14ac:dyDescent="0.3">
      <c r="B5" s="66"/>
      <c r="C5" s="68">
        <v>0.63389244878574702</v>
      </c>
      <c r="D5" s="68">
        <v>16</v>
      </c>
      <c r="E5" s="68">
        <v>22</v>
      </c>
      <c r="F5" s="68">
        <v>0.47725412081466212</v>
      </c>
      <c r="G5" s="68">
        <v>463140</v>
      </c>
      <c r="H5" s="73">
        <f t="shared" ref="H5:H10" si="5">VLOOKUP(G5,$S$4:$T$594,2,FALSE)</f>
        <v>5</v>
      </c>
      <c r="I5" s="8">
        <f t="shared" ref="I5:I10" si="6">1/$R$595</f>
        <v>4.1666666666666664E-2</v>
      </c>
      <c r="J5" s="68">
        <f t="shared" si="0"/>
        <v>4.5454545454545456E-2</v>
      </c>
      <c r="K5" s="68">
        <f t="shared" si="1"/>
        <v>1.893939393939394E-3</v>
      </c>
      <c r="L5" s="9">
        <f t="shared" si="2"/>
        <v>2640</v>
      </c>
      <c r="M5" s="68">
        <f t="shared" si="3"/>
        <v>214236.73469387737</v>
      </c>
      <c r="N5" s="2"/>
      <c r="R5" s="90"/>
      <c r="S5" s="44">
        <v>439771</v>
      </c>
      <c r="T5" s="44">
        <v>6</v>
      </c>
      <c r="U5" s="90">
        <f t="shared" si="4"/>
        <v>0</v>
      </c>
      <c r="V5" s="44">
        <f>V4+1/COUNT($S$4:$S$22)</f>
        <v>0.10526315789473684</v>
      </c>
    </row>
    <row r="6" spans="2:22" x14ac:dyDescent="0.3">
      <c r="B6" s="66"/>
      <c r="C6" s="68">
        <v>0.25039735294580157</v>
      </c>
      <c r="D6" s="68">
        <v>6</v>
      </c>
      <c r="E6" s="68">
        <v>21</v>
      </c>
      <c r="F6" s="68">
        <v>0.37392653479701021</v>
      </c>
      <c r="G6" s="68">
        <v>450268</v>
      </c>
      <c r="H6" s="73">
        <f t="shared" si="5"/>
        <v>3</v>
      </c>
      <c r="I6" s="8">
        <f t="shared" si="6"/>
        <v>4.1666666666666664E-2</v>
      </c>
      <c r="J6" s="68">
        <f t="shared" si="0"/>
        <v>4.7619047619047616E-2</v>
      </c>
      <c r="K6" s="68">
        <f t="shared" si="1"/>
        <v>1.984126984126984E-3</v>
      </c>
      <c r="L6" s="9">
        <f t="shared" si="2"/>
        <v>1512</v>
      </c>
      <c r="M6" s="68">
        <f t="shared" si="3"/>
        <v>2530826.448979591</v>
      </c>
      <c r="N6" s="3"/>
      <c r="R6" s="90"/>
      <c r="S6" s="44">
        <v>441573</v>
      </c>
      <c r="T6" s="44">
        <v>8</v>
      </c>
      <c r="U6" s="90">
        <f t="shared" si="4"/>
        <v>0</v>
      </c>
      <c r="V6" s="44">
        <f t="shared" ref="V6:V22" si="7">V5+1/COUNT($S$4:$S$22)</f>
        <v>0.15789473684210525</v>
      </c>
    </row>
    <row r="7" spans="2:22" x14ac:dyDescent="0.3">
      <c r="B7" s="66"/>
      <c r="C7" s="68">
        <v>0.85359335628172195</v>
      </c>
      <c r="D7" s="68">
        <v>21</v>
      </c>
      <c r="E7" s="68">
        <v>28</v>
      </c>
      <c r="F7" s="68">
        <v>0.79303443614630531</v>
      </c>
      <c r="G7" s="68">
        <v>473085</v>
      </c>
      <c r="H7" s="73">
        <f t="shared" si="5"/>
        <v>4</v>
      </c>
      <c r="I7" s="8">
        <f t="shared" si="6"/>
        <v>4.1666666666666664E-2</v>
      </c>
      <c r="J7" s="68">
        <f t="shared" si="0"/>
        <v>3.5714285714285712E-2</v>
      </c>
      <c r="K7" s="68">
        <f t="shared" si="1"/>
        <v>1.488095238095238E-3</v>
      </c>
      <c r="L7" s="9">
        <f t="shared" si="2"/>
        <v>2688</v>
      </c>
      <c r="M7" s="68">
        <f t="shared" si="3"/>
        <v>172106.44897959169</v>
      </c>
      <c r="N7" s="3"/>
      <c r="R7" s="90"/>
      <c r="S7" s="44">
        <v>445410</v>
      </c>
      <c r="T7" s="44">
        <v>2</v>
      </c>
      <c r="U7" s="90">
        <f t="shared" si="4"/>
        <v>0</v>
      </c>
      <c r="V7" s="44">
        <f t="shared" si="7"/>
        <v>0.21052631578947367</v>
      </c>
    </row>
    <row r="8" spans="2:22" x14ac:dyDescent="0.3">
      <c r="B8" s="66"/>
      <c r="C8" s="68">
        <v>0.66990156798609557</v>
      </c>
      <c r="D8" s="68">
        <v>17</v>
      </c>
      <c r="E8" s="68">
        <v>29</v>
      </c>
      <c r="F8" s="68">
        <v>0.81860592492686057</v>
      </c>
      <c r="G8" s="68">
        <v>473836</v>
      </c>
      <c r="H8" s="73">
        <f t="shared" si="5"/>
        <v>7</v>
      </c>
      <c r="I8" s="8">
        <f t="shared" si="6"/>
        <v>4.1666666666666664E-2</v>
      </c>
      <c r="J8" s="68">
        <f t="shared" si="0"/>
        <v>3.4482758620689655E-2</v>
      </c>
      <c r="K8" s="68">
        <f t="shared" si="1"/>
        <v>1.4367816091954023E-3</v>
      </c>
      <c r="L8" s="9">
        <f t="shared" si="2"/>
        <v>4872</v>
      </c>
      <c r="M8" s="68">
        <f t="shared" si="3"/>
        <v>3129866.4489795924</v>
      </c>
      <c r="N8" s="3"/>
      <c r="R8" s="90"/>
      <c r="S8" s="44">
        <v>447364</v>
      </c>
      <c r="T8" s="44">
        <v>15</v>
      </c>
      <c r="U8" s="90">
        <f t="shared" si="4"/>
        <v>0</v>
      </c>
      <c r="V8" s="44">
        <f t="shared" si="7"/>
        <v>0.26315789473684209</v>
      </c>
    </row>
    <row r="9" spans="2:22" x14ac:dyDescent="0.3">
      <c r="B9" s="66"/>
      <c r="C9" s="68">
        <v>5.3350945266351424E-2</v>
      </c>
      <c r="D9" s="68">
        <v>2</v>
      </c>
      <c r="E9" s="68">
        <v>31</v>
      </c>
      <c r="F9" s="68">
        <v>0.29198952927605093</v>
      </c>
      <c r="G9" s="68">
        <v>451562</v>
      </c>
      <c r="H9" s="73">
        <f t="shared" si="5"/>
        <v>5</v>
      </c>
      <c r="I9" s="8">
        <f t="shared" si="6"/>
        <v>4.1666666666666664E-2</v>
      </c>
      <c r="J9" s="68">
        <f t="shared" si="0"/>
        <v>3.2258064516129031E-2</v>
      </c>
      <c r="K9" s="68">
        <f t="shared" si="1"/>
        <v>1.3440860215053762E-3</v>
      </c>
      <c r="L9" s="9">
        <f t="shared" si="2"/>
        <v>3720.0000000000005</v>
      </c>
      <c r="M9" s="68">
        <f t="shared" si="3"/>
        <v>380865.30612244981</v>
      </c>
      <c r="N9" s="2"/>
      <c r="Q9" s="2"/>
      <c r="R9" s="90"/>
      <c r="S9" s="44">
        <v>450392</v>
      </c>
      <c r="T9" s="44">
        <v>2</v>
      </c>
      <c r="U9" s="90">
        <f t="shared" si="4"/>
        <v>0</v>
      </c>
      <c r="V9" s="44">
        <f t="shared" si="7"/>
        <v>0.31578947368421051</v>
      </c>
    </row>
    <row r="10" spans="2:22" x14ac:dyDescent="0.3">
      <c r="B10" s="66"/>
      <c r="C10" s="68">
        <v>0.35680136811738128</v>
      </c>
      <c r="D10" s="68">
        <v>9</v>
      </c>
      <c r="E10" s="68">
        <v>25</v>
      </c>
      <c r="F10" s="68">
        <v>0.41640062315489013</v>
      </c>
      <c r="G10" s="68">
        <v>447640</v>
      </c>
      <c r="H10" s="73">
        <f t="shared" si="5"/>
        <v>8</v>
      </c>
      <c r="I10" s="8">
        <f t="shared" si="6"/>
        <v>4.1666666666666664E-2</v>
      </c>
      <c r="J10" s="68">
        <f t="shared" si="0"/>
        <v>0.04</v>
      </c>
      <c r="K10" s="68">
        <f t="shared" si="1"/>
        <v>1.6666666666666666E-3</v>
      </c>
      <c r="L10" s="9">
        <f t="shared" si="2"/>
        <v>4800</v>
      </c>
      <c r="M10" s="68">
        <f t="shared" si="3"/>
        <v>2880293.8775510211</v>
      </c>
      <c r="N10" s="2"/>
      <c r="R10" s="90"/>
      <c r="S10" s="44">
        <v>451404</v>
      </c>
      <c r="T10" s="44">
        <v>5</v>
      </c>
      <c r="U10" s="90">
        <f t="shared" si="4"/>
        <v>0</v>
      </c>
      <c r="V10" s="44">
        <f t="shared" si="7"/>
        <v>0.36842105263157893</v>
      </c>
    </row>
    <row r="11" spans="2:22" x14ac:dyDescent="0.3">
      <c r="B11" s="66"/>
      <c r="C11" s="66"/>
      <c r="D11" s="17"/>
      <c r="E11" s="17">
        <f>SUM(E4:E10)</f>
        <v>187</v>
      </c>
      <c r="F11" s="17"/>
      <c r="G11" s="17"/>
      <c r="H11" s="17"/>
      <c r="I11" s="18"/>
      <c r="J11" s="17"/>
      <c r="K11" s="17"/>
      <c r="L11" s="19"/>
      <c r="M11" s="17"/>
      <c r="N11" s="2"/>
      <c r="R11" s="90"/>
      <c r="S11" s="44">
        <v>452142</v>
      </c>
      <c r="T11" s="44">
        <v>12</v>
      </c>
      <c r="U11" s="90">
        <f t="shared" si="4"/>
        <v>0</v>
      </c>
      <c r="V11" s="44">
        <f t="shared" si="7"/>
        <v>0.42105263157894735</v>
      </c>
    </row>
    <row r="12" spans="2:22" x14ac:dyDescent="0.3">
      <c r="B12" s="66"/>
      <c r="C12" s="66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0"/>
      <c r="S12" s="44">
        <v>455508</v>
      </c>
      <c r="T12" s="44">
        <v>5</v>
      </c>
      <c r="U12" s="90">
        <f t="shared" si="4"/>
        <v>0</v>
      </c>
      <c r="V12" s="44">
        <f t="shared" si="7"/>
        <v>0.47368421052631576</v>
      </c>
    </row>
    <row r="13" spans="2:22" ht="43.2" x14ac:dyDescent="0.3">
      <c r="B13" s="66"/>
      <c r="C13" s="16" t="s">
        <v>51</v>
      </c>
      <c r="D13" s="11">
        <f>AVERAGE(L4:L10)</f>
        <v>3102.8571428571427</v>
      </c>
      <c r="E13" s="20"/>
      <c r="F13" s="14" t="s">
        <v>56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0"/>
      <c r="S13" s="44">
        <v>459657</v>
      </c>
      <c r="T13" s="44">
        <v>7</v>
      </c>
      <c r="U13" s="90">
        <f t="shared" si="4"/>
        <v>0</v>
      </c>
      <c r="V13" s="44">
        <f t="shared" si="7"/>
        <v>0.52631578947368418</v>
      </c>
    </row>
    <row r="14" spans="2:22" ht="43.2" x14ac:dyDescent="0.3">
      <c r="B14" s="66"/>
      <c r="C14" s="16" t="s">
        <v>7</v>
      </c>
      <c r="D14" s="12">
        <f>COUNT(L4:L10)</f>
        <v>7</v>
      </c>
      <c r="E14" s="20"/>
      <c r="F14" s="12">
        <f>MIN(L4:L10)</f>
        <v>1488.0000000000002</v>
      </c>
      <c r="G14" s="6">
        <f t="array" ref="G14:G24">FREQUENCY(L4:L10,F14:F24)</f>
        <v>1</v>
      </c>
      <c r="H14" s="13">
        <f t="shared" ref="H14:H24" si="8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0"/>
      <c r="S14" s="44">
        <v>464436</v>
      </c>
      <c r="T14" s="44">
        <v>12</v>
      </c>
      <c r="U14" s="90">
        <f t="shared" si="4"/>
        <v>0</v>
      </c>
      <c r="V14" s="44">
        <f t="shared" si="7"/>
        <v>0.57894736842105265</v>
      </c>
    </row>
    <row r="15" spans="2:22" x14ac:dyDescent="0.3">
      <c r="B15" s="66"/>
      <c r="C15" s="16" t="s">
        <v>2</v>
      </c>
      <c r="D15" s="12">
        <f>SQRT((SUM(M4:M10))/(COUNT(D4:D10)*(COUNT(D4:D10)-1)))</f>
        <v>532.64745012292042</v>
      </c>
      <c r="F15" s="12">
        <f t="shared" ref="F15:F23" si="9">F14+($F$24-$F$14)/10</f>
        <v>1826.4</v>
      </c>
      <c r="G15" s="6">
        <v>1</v>
      </c>
      <c r="H15" s="13">
        <f t="shared" si="8"/>
        <v>0.14285714285714285</v>
      </c>
      <c r="I15" s="13">
        <f>I14+H15</f>
        <v>0.2857142857142857</v>
      </c>
      <c r="N15" s="2"/>
      <c r="R15" s="90"/>
      <c r="S15" s="44">
        <v>467954</v>
      </c>
      <c r="T15" s="44">
        <v>1</v>
      </c>
      <c r="U15" s="90">
        <f t="shared" si="4"/>
        <v>0</v>
      </c>
      <c r="V15" s="44">
        <f t="shared" si="7"/>
        <v>0.63157894736842102</v>
      </c>
    </row>
    <row r="16" spans="2:22" x14ac:dyDescent="0.3">
      <c r="B16" s="66"/>
      <c r="C16" s="16" t="s">
        <v>1</v>
      </c>
      <c r="D16" s="12">
        <f>MEDIAN(L4:L10)</f>
        <v>2688</v>
      </c>
      <c r="F16" s="12">
        <f t="shared" si="9"/>
        <v>2164.8000000000002</v>
      </c>
      <c r="G16" s="6">
        <v>0</v>
      </c>
      <c r="H16" s="13">
        <f t="shared" si="8"/>
        <v>0</v>
      </c>
      <c r="I16" s="13">
        <f t="shared" ref="I16:I24" si="10">I15+H16</f>
        <v>0.2857142857142857</v>
      </c>
      <c r="N16" s="2"/>
      <c r="R16" s="90"/>
      <c r="S16" s="44">
        <v>467955</v>
      </c>
      <c r="T16" s="44">
        <v>8</v>
      </c>
      <c r="U16" s="90">
        <f t="shared" si="4"/>
        <v>0</v>
      </c>
      <c r="V16" s="44">
        <f t="shared" si="7"/>
        <v>0.68421052631578938</v>
      </c>
    </row>
    <row r="17" spans="2:22" x14ac:dyDescent="0.3">
      <c r="B17" s="66"/>
      <c r="C17" s="16" t="s">
        <v>3</v>
      </c>
      <c r="D17" s="12" t="e">
        <f>_xlfn.MODE.SNGL(L4:L10)</f>
        <v>#N/A</v>
      </c>
      <c r="F17" s="12">
        <f t="shared" si="9"/>
        <v>2503.2000000000003</v>
      </c>
      <c r="G17" s="6">
        <v>0</v>
      </c>
      <c r="H17" s="13">
        <f t="shared" si="8"/>
        <v>0</v>
      </c>
      <c r="I17" s="13">
        <f t="shared" si="10"/>
        <v>0.2857142857142857</v>
      </c>
      <c r="N17" s="2"/>
      <c r="R17" s="90"/>
      <c r="S17" s="44">
        <v>469386</v>
      </c>
      <c r="T17" s="44">
        <v>3</v>
      </c>
      <c r="U17" s="90">
        <f t="shared" si="4"/>
        <v>0</v>
      </c>
      <c r="V17" s="44">
        <f t="shared" si="7"/>
        <v>0.73684210526315774</v>
      </c>
    </row>
    <row r="18" spans="2:22" x14ac:dyDescent="0.3">
      <c r="B18" s="66"/>
      <c r="C18" s="66"/>
      <c r="F18" s="12">
        <f t="shared" si="9"/>
        <v>2841.6000000000004</v>
      </c>
      <c r="G18" s="6">
        <v>2</v>
      </c>
      <c r="H18" s="13">
        <f t="shared" si="8"/>
        <v>0.2857142857142857</v>
      </c>
      <c r="I18" s="13">
        <f t="shared" si="10"/>
        <v>0.5714285714285714</v>
      </c>
      <c r="N18" s="2"/>
      <c r="R18" s="90"/>
      <c r="S18" s="44">
        <v>469486</v>
      </c>
      <c r="T18" s="44">
        <v>0</v>
      </c>
      <c r="U18" s="90">
        <f t="shared" si="4"/>
        <v>0</v>
      </c>
      <c r="V18" s="44">
        <f t="shared" si="7"/>
        <v>0.78947368421052611</v>
      </c>
    </row>
    <row r="19" spans="2:22" x14ac:dyDescent="0.3">
      <c r="B19" s="66"/>
      <c r="C19" s="66"/>
      <c r="F19" s="12">
        <f t="shared" si="9"/>
        <v>3180.0000000000005</v>
      </c>
      <c r="G19" s="6">
        <v>0</v>
      </c>
      <c r="H19" s="13">
        <f t="shared" si="8"/>
        <v>0</v>
      </c>
      <c r="I19" s="13">
        <f t="shared" si="10"/>
        <v>0.5714285714285714</v>
      </c>
      <c r="R19" s="90"/>
      <c r="S19" s="44">
        <v>472522</v>
      </c>
      <c r="T19" s="44">
        <v>0</v>
      </c>
      <c r="U19" s="90">
        <f t="shared" si="4"/>
        <v>0</v>
      </c>
      <c r="V19" s="44">
        <f t="shared" si="7"/>
        <v>0.84210526315789447</v>
      </c>
    </row>
    <row r="20" spans="2:22" x14ac:dyDescent="0.3">
      <c r="F20" s="12">
        <f t="shared" si="9"/>
        <v>3518.4000000000005</v>
      </c>
      <c r="G20" s="6">
        <v>0</v>
      </c>
      <c r="H20" s="13">
        <f t="shared" si="8"/>
        <v>0</v>
      </c>
      <c r="I20" s="13">
        <f t="shared" si="10"/>
        <v>0.5714285714285714</v>
      </c>
      <c r="R20" s="90"/>
      <c r="S20" s="44">
        <v>479171</v>
      </c>
      <c r="T20" s="44">
        <v>10</v>
      </c>
      <c r="U20" s="90">
        <f t="shared" si="4"/>
        <v>0</v>
      </c>
      <c r="V20" s="44">
        <f t="shared" si="7"/>
        <v>0.89473684210526283</v>
      </c>
    </row>
    <row r="21" spans="2:22" x14ac:dyDescent="0.3">
      <c r="F21" s="12">
        <f t="shared" si="9"/>
        <v>3856.8000000000006</v>
      </c>
      <c r="G21" s="6">
        <v>1</v>
      </c>
      <c r="H21" s="13">
        <f t="shared" si="8"/>
        <v>0.14285714285714285</v>
      </c>
      <c r="I21" s="13">
        <f t="shared" si="10"/>
        <v>0.71428571428571419</v>
      </c>
      <c r="R21" s="90"/>
      <c r="S21" s="44">
        <v>480696</v>
      </c>
      <c r="T21" s="44">
        <v>2</v>
      </c>
      <c r="U21" s="90">
        <f t="shared" si="4"/>
        <v>0</v>
      </c>
      <c r="V21" s="44">
        <f t="shared" si="7"/>
        <v>0.94736842105263119</v>
      </c>
    </row>
    <row r="22" spans="2:22" x14ac:dyDescent="0.3">
      <c r="F22" s="12">
        <f t="shared" si="9"/>
        <v>4195.2000000000007</v>
      </c>
      <c r="G22" s="6">
        <v>0</v>
      </c>
      <c r="H22" s="13">
        <f t="shared" si="8"/>
        <v>0</v>
      </c>
      <c r="I22" s="13">
        <f t="shared" si="10"/>
        <v>0.71428571428571419</v>
      </c>
      <c r="R22" s="93"/>
      <c r="S22" s="44">
        <v>487305</v>
      </c>
      <c r="T22" s="44">
        <v>9</v>
      </c>
      <c r="U22" s="93">
        <f t="shared" si="4"/>
        <v>0</v>
      </c>
      <c r="V22" s="44">
        <f t="shared" si="7"/>
        <v>0.99999999999999956</v>
      </c>
    </row>
    <row r="23" spans="2:22" x14ac:dyDescent="0.3">
      <c r="F23" s="12">
        <f t="shared" si="9"/>
        <v>4533.6000000000004</v>
      </c>
      <c r="G23" s="6">
        <v>0</v>
      </c>
      <c r="H23" s="13">
        <f t="shared" si="8"/>
        <v>0</v>
      </c>
      <c r="I23" s="13">
        <f t="shared" si="10"/>
        <v>0.71428571428571419</v>
      </c>
      <c r="R23" s="92">
        <v>2</v>
      </c>
      <c r="S23" s="44">
        <v>439291</v>
      </c>
      <c r="T23" s="44">
        <v>7</v>
      </c>
      <c r="U23" s="92">
        <f t="shared" si="4"/>
        <v>8.3333333333333329E-2</v>
      </c>
      <c r="V23" s="44">
        <f>1/COUNT($S$23:$S$53)</f>
        <v>3.2258064516129031E-2</v>
      </c>
    </row>
    <row r="24" spans="2:22" x14ac:dyDescent="0.3">
      <c r="F24" s="11">
        <f>MAX(L4:L10)</f>
        <v>4872</v>
      </c>
      <c r="G24" s="6">
        <v>2</v>
      </c>
      <c r="H24" s="13">
        <f t="shared" si="8"/>
        <v>0.2857142857142857</v>
      </c>
      <c r="I24" s="13">
        <f t="shared" si="10"/>
        <v>0.99999999999999989</v>
      </c>
      <c r="R24" s="90"/>
      <c r="S24" s="44">
        <v>439934</v>
      </c>
      <c r="T24" s="44">
        <v>2</v>
      </c>
      <c r="U24" s="90">
        <f t="shared" si="4"/>
        <v>0</v>
      </c>
      <c r="V24" s="44">
        <f>V23+1/COUNT($S$23:$S$53)</f>
        <v>6.4516129032258063E-2</v>
      </c>
    </row>
    <row r="25" spans="2:22" x14ac:dyDescent="0.3">
      <c r="R25" s="90"/>
      <c r="S25" s="44">
        <v>440686</v>
      </c>
      <c r="T25" s="44">
        <v>1</v>
      </c>
      <c r="U25" s="90">
        <f t="shared" si="4"/>
        <v>0</v>
      </c>
      <c r="V25" s="44">
        <f t="shared" ref="V25:V53" si="11">V24+1/COUNT($S$23:$S$53)</f>
        <v>9.6774193548387094E-2</v>
      </c>
    </row>
    <row r="26" spans="2:22" x14ac:dyDescent="0.3">
      <c r="R26" s="90"/>
      <c r="S26" s="44">
        <v>440817</v>
      </c>
      <c r="T26" s="44">
        <v>0</v>
      </c>
      <c r="U26" s="90">
        <f t="shared" si="4"/>
        <v>0</v>
      </c>
      <c r="V26" s="44">
        <f t="shared" si="11"/>
        <v>0.12903225806451613</v>
      </c>
    </row>
    <row r="27" spans="2:22" x14ac:dyDescent="0.3">
      <c r="R27" s="90"/>
      <c r="S27" s="44">
        <v>441565</v>
      </c>
      <c r="T27" s="44">
        <v>4</v>
      </c>
      <c r="U27" s="90">
        <f t="shared" si="4"/>
        <v>0</v>
      </c>
      <c r="V27" s="44">
        <f t="shared" si="11"/>
        <v>0.16129032258064516</v>
      </c>
    </row>
    <row r="28" spans="2:22" x14ac:dyDescent="0.3">
      <c r="R28" s="90"/>
      <c r="S28" s="44">
        <v>446707</v>
      </c>
      <c r="T28" s="44">
        <v>5</v>
      </c>
      <c r="U28" s="90">
        <f t="shared" si="4"/>
        <v>0</v>
      </c>
      <c r="V28" s="44">
        <f t="shared" si="11"/>
        <v>0.19354838709677419</v>
      </c>
    </row>
    <row r="29" spans="2:22" x14ac:dyDescent="0.3">
      <c r="R29" s="90"/>
      <c r="S29" s="44">
        <v>447527</v>
      </c>
      <c r="T29" s="44">
        <v>7</v>
      </c>
      <c r="U29" s="90">
        <f t="shared" si="4"/>
        <v>0</v>
      </c>
      <c r="V29" s="44">
        <f t="shared" si="11"/>
        <v>0.22580645161290322</v>
      </c>
    </row>
    <row r="30" spans="2:22" x14ac:dyDescent="0.3">
      <c r="R30" s="90"/>
      <c r="S30" s="44">
        <v>447777</v>
      </c>
      <c r="T30" s="44">
        <v>15</v>
      </c>
      <c r="U30" s="90">
        <f t="shared" si="4"/>
        <v>0</v>
      </c>
      <c r="V30" s="44">
        <f t="shared" si="11"/>
        <v>0.25806451612903225</v>
      </c>
    </row>
    <row r="31" spans="2:22" x14ac:dyDescent="0.3">
      <c r="R31" s="90"/>
      <c r="S31" s="44">
        <v>451482</v>
      </c>
      <c r="T31" s="44">
        <v>5</v>
      </c>
      <c r="U31" s="90">
        <f t="shared" si="4"/>
        <v>0</v>
      </c>
      <c r="V31" s="44">
        <f t="shared" si="11"/>
        <v>0.29032258064516125</v>
      </c>
    </row>
    <row r="32" spans="2:22" x14ac:dyDescent="0.3">
      <c r="R32" s="90"/>
      <c r="S32" s="53">
        <v>451562</v>
      </c>
      <c r="T32" s="53">
        <v>5</v>
      </c>
      <c r="U32" s="90">
        <f t="shared" si="4"/>
        <v>0</v>
      </c>
      <c r="V32" s="44">
        <f t="shared" si="11"/>
        <v>0.32258064516129026</v>
      </c>
    </row>
    <row r="33" spans="18:22" x14ac:dyDescent="0.3">
      <c r="R33" s="90"/>
      <c r="S33" s="6">
        <v>451715</v>
      </c>
      <c r="T33" s="6">
        <v>10</v>
      </c>
      <c r="U33" s="90">
        <f t="shared" si="4"/>
        <v>0</v>
      </c>
      <c r="V33" s="44">
        <f t="shared" si="11"/>
        <v>0.35483870967741926</v>
      </c>
    </row>
    <row r="34" spans="18:22" x14ac:dyDescent="0.3">
      <c r="R34" s="90"/>
      <c r="S34" s="44">
        <v>458140</v>
      </c>
      <c r="T34" s="44">
        <v>10</v>
      </c>
      <c r="U34" s="90">
        <f t="shared" si="4"/>
        <v>0</v>
      </c>
      <c r="V34" s="44">
        <f t="shared" si="11"/>
        <v>0.38709677419354827</v>
      </c>
    </row>
    <row r="35" spans="18:22" x14ac:dyDescent="0.3">
      <c r="R35" s="90"/>
      <c r="S35" s="44">
        <v>459620</v>
      </c>
      <c r="T35" s="44">
        <v>0</v>
      </c>
      <c r="U35" s="90">
        <f t="shared" si="4"/>
        <v>0</v>
      </c>
      <c r="V35" s="44">
        <f t="shared" si="11"/>
        <v>0.41935483870967727</v>
      </c>
    </row>
    <row r="36" spans="18:22" x14ac:dyDescent="0.3">
      <c r="R36" s="90"/>
      <c r="S36" s="44">
        <v>459675</v>
      </c>
      <c r="T36" s="44">
        <v>15</v>
      </c>
      <c r="U36" s="90">
        <f t="shared" si="4"/>
        <v>0</v>
      </c>
      <c r="V36" s="44">
        <f t="shared" si="11"/>
        <v>0.45161290322580627</v>
      </c>
    </row>
    <row r="37" spans="18:22" x14ac:dyDescent="0.3">
      <c r="R37" s="90"/>
      <c r="S37" s="44">
        <v>460316</v>
      </c>
      <c r="T37" s="44">
        <v>13</v>
      </c>
      <c r="U37" s="90">
        <f t="shared" si="4"/>
        <v>0</v>
      </c>
      <c r="V37" s="44">
        <f t="shared" si="11"/>
        <v>0.48387096774193528</v>
      </c>
    </row>
    <row r="38" spans="18:22" x14ac:dyDescent="0.3">
      <c r="R38" s="90"/>
      <c r="S38" s="44">
        <v>464540</v>
      </c>
      <c r="T38" s="44">
        <v>11</v>
      </c>
      <c r="U38" s="90">
        <f t="shared" si="4"/>
        <v>0</v>
      </c>
      <c r="V38" s="44">
        <f t="shared" si="11"/>
        <v>0.51612903225806428</v>
      </c>
    </row>
    <row r="39" spans="18:22" x14ac:dyDescent="0.3">
      <c r="R39" s="90"/>
      <c r="S39" s="44">
        <v>464956</v>
      </c>
      <c r="T39" s="44">
        <v>11</v>
      </c>
      <c r="U39" s="90">
        <f t="shared" si="4"/>
        <v>0</v>
      </c>
      <c r="V39" s="44">
        <f t="shared" si="11"/>
        <v>0.54838709677419328</v>
      </c>
    </row>
    <row r="40" spans="18:22" x14ac:dyDescent="0.3">
      <c r="R40" s="90"/>
      <c r="S40" s="44">
        <v>465863</v>
      </c>
      <c r="T40" s="44">
        <v>13</v>
      </c>
      <c r="U40" s="90">
        <f t="shared" si="4"/>
        <v>0</v>
      </c>
      <c r="V40" s="44">
        <f t="shared" si="11"/>
        <v>0.58064516129032229</v>
      </c>
    </row>
    <row r="41" spans="18:22" x14ac:dyDescent="0.3">
      <c r="R41" s="90"/>
      <c r="S41" s="44">
        <v>467007</v>
      </c>
      <c r="T41" s="44">
        <v>11</v>
      </c>
      <c r="U41" s="90">
        <f t="shared" si="4"/>
        <v>0</v>
      </c>
      <c r="V41" s="44">
        <f t="shared" si="11"/>
        <v>0.61290322580645129</v>
      </c>
    </row>
    <row r="42" spans="18:22" x14ac:dyDescent="0.3">
      <c r="R42" s="90"/>
      <c r="S42" s="44">
        <v>469389</v>
      </c>
      <c r="T42" s="44">
        <v>9</v>
      </c>
      <c r="U42" s="90">
        <f t="shared" si="4"/>
        <v>0</v>
      </c>
      <c r="V42" s="44">
        <f t="shared" si="11"/>
        <v>0.64516129032258029</v>
      </c>
    </row>
    <row r="43" spans="18:22" x14ac:dyDescent="0.3">
      <c r="R43" s="90"/>
      <c r="S43" s="44">
        <v>472900</v>
      </c>
      <c r="T43" s="44">
        <v>6</v>
      </c>
      <c r="U43" s="90">
        <f t="shared" si="4"/>
        <v>0</v>
      </c>
      <c r="V43" s="44">
        <f t="shared" si="11"/>
        <v>0.6774193548387093</v>
      </c>
    </row>
    <row r="44" spans="18:22" x14ac:dyDescent="0.3">
      <c r="R44" s="90"/>
      <c r="S44" s="44">
        <v>473204</v>
      </c>
      <c r="T44" s="44">
        <v>13</v>
      </c>
      <c r="U44" s="90">
        <f t="shared" si="4"/>
        <v>0</v>
      </c>
      <c r="V44" s="44">
        <f t="shared" si="11"/>
        <v>0.7096774193548383</v>
      </c>
    </row>
    <row r="45" spans="18:22" x14ac:dyDescent="0.3">
      <c r="R45" s="90"/>
      <c r="S45" s="44">
        <v>477419</v>
      </c>
      <c r="T45" s="44">
        <v>11</v>
      </c>
      <c r="U45" s="90">
        <f t="shared" si="4"/>
        <v>0</v>
      </c>
      <c r="V45" s="44">
        <f t="shared" si="11"/>
        <v>0.74193548387096731</v>
      </c>
    </row>
    <row r="46" spans="18:22" x14ac:dyDescent="0.3">
      <c r="R46" s="90"/>
      <c r="S46" s="44">
        <v>477551</v>
      </c>
      <c r="T46" s="44">
        <v>12</v>
      </c>
      <c r="U46" s="90">
        <f t="shared" si="4"/>
        <v>0</v>
      </c>
      <c r="V46" s="44">
        <f t="shared" si="11"/>
        <v>0.77419354838709631</v>
      </c>
    </row>
    <row r="47" spans="18:22" x14ac:dyDescent="0.3">
      <c r="R47" s="90"/>
      <c r="S47" s="44">
        <v>480712</v>
      </c>
      <c r="T47" s="44">
        <v>1</v>
      </c>
      <c r="U47" s="90">
        <f t="shared" si="4"/>
        <v>0</v>
      </c>
      <c r="V47" s="44">
        <f t="shared" si="11"/>
        <v>0.80645161290322531</v>
      </c>
    </row>
    <row r="48" spans="18:22" x14ac:dyDescent="0.3">
      <c r="R48" s="90"/>
      <c r="S48" s="44">
        <v>480907</v>
      </c>
      <c r="T48" s="44">
        <v>7</v>
      </c>
      <c r="U48" s="90">
        <f t="shared" si="4"/>
        <v>0</v>
      </c>
      <c r="V48" s="44">
        <f t="shared" si="11"/>
        <v>0.83870967741935432</v>
      </c>
    </row>
    <row r="49" spans="18:22" x14ac:dyDescent="0.3">
      <c r="R49" s="90"/>
      <c r="S49" s="44">
        <v>481718</v>
      </c>
      <c r="T49" s="44">
        <v>11</v>
      </c>
      <c r="U49" s="90">
        <f t="shared" si="4"/>
        <v>0</v>
      </c>
      <c r="V49" s="44">
        <f t="shared" si="11"/>
        <v>0.87096774193548332</v>
      </c>
    </row>
    <row r="50" spans="18:22" x14ac:dyDescent="0.3">
      <c r="R50" s="90"/>
      <c r="S50" s="44">
        <v>485013</v>
      </c>
      <c r="T50" s="44">
        <v>0</v>
      </c>
      <c r="U50" s="90">
        <f t="shared" si="4"/>
        <v>0</v>
      </c>
      <c r="V50" s="44">
        <f t="shared" si="11"/>
        <v>0.90322580645161232</v>
      </c>
    </row>
    <row r="51" spans="18:22" x14ac:dyDescent="0.3">
      <c r="R51" s="90"/>
      <c r="S51" s="44">
        <v>485041</v>
      </c>
      <c r="T51" s="44">
        <v>15</v>
      </c>
      <c r="U51" s="90">
        <f t="shared" si="4"/>
        <v>0</v>
      </c>
      <c r="V51" s="44">
        <f t="shared" si="11"/>
        <v>0.93548387096774133</v>
      </c>
    </row>
    <row r="52" spans="18:22" x14ac:dyDescent="0.3">
      <c r="R52" s="90"/>
      <c r="S52" s="44">
        <v>486147</v>
      </c>
      <c r="T52" s="44">
        <v>14</v>
      </c>
      <c r="U52" s="90">
        <f t="shared" si="4"/>
        <v>0</v>
      </c>
      <c r="V52" s="44">
        <f t="shared" si="11"/>
        <v>0.96774193548387033</v>
      </c>
    </row>
    <row r="53" spans="18:22" x14ac:dyDescent="0.3">
      <c r="R53" s="93"/>
      <c r="S53" s="44">
        <v>487407</v>
      </c>
      <c r="T53" s="44">
        <v>9</v>
      </c>
      <c r="U53" s="93">
        <f t="shared" si="4"/>
        <v>0</v>
      </c>
      <c r="V53" s="44">
        <f t="shared" si="11"/>
        <v>0.99999999999999933</v>
      </c>
    </row>
    <row r="54" spans="18:22" x14ac:dyDescent="0.3">
      <c r="R54" s="92">
        <v>3</v>
      </c>
      <c r="S54" s="44">
        <v>440545</v>
      </c>
      <c r="T54" s="44">
        <v>15</v>
      </c>
      <c r="U54" s="92">
        <f t="shared" si="4"/>
        <v>0.125</v>
      </c>
      <c r="V54" s="44">
        <f>1/COUNT($S$54:$S$76)</f>
        <v>4.3478260869565216E-2</v>
      </c>
    </row>
    <row r="55" spans="18:22" x14ac:dyDescent="0.3">
      <c r="R55" s="90"/>
      <c r="S55" s="44">
        <v>440894</v>
      </c>
      <c r="T55" s="44">
        <v>11</v>
      </c>
      <c r="U55" s="90">
        <f t="shared" si="4"/>
        <v>0</v>
      </c>
      <c r="V55" s="44">
        <f>V54+1/COUNT($S$54:$S$76)</f>
        <v>8.6956521739130432E-2</v>
      </c>
    </row>
    <row r="56" spans="18:22" x14ac:dyDescent="0.3">
      <c r="R56" s="90"/>
      <c r="S56" s="44">
        <v>441977</v>
      </c>
      <c r="T56" s="44">
        <v>1</v>
      </c>
      <c r="U56" s="90">
        <f t="shared" si="4"/>
        <v>0</v>
      </c>
      <c r="V56" s="44">
        <f t="shared" ref="V56:V76" si="12">V55+1/COUNT($S$54:$S$76)</f>
        <v>0.13043478260869565</v>
      </c>
    </row>
    <row r="57" spans="18:22" x14ac:dyDescent="0.3">
      <c r="R57" s="90"/>
      <c r="S57" s="44">
        <v>448361</v>
      </c>
      <c r="T57" s="44">
        <v>14</v>
      </c>
      <c r="U57" s="90">
        <f t="shared" si="4"/>
        <v>0</v>
      </c>
      <c r="V57" s="44">
        <f t="shared" si="12"/>
        <v>0.17391304347826086</v>
      </c>
    </row>
    <row r="58" spans="18:22" x14ac:dyDescent="0.3">
      <c r="R58" s="90"/>
      <c r="S58" s="44">
        <v>452391</v>
      </c>
      <c r="T58" s="44">
        <v>6</v>
      </c>
      <c r="U58" s="90">
        <f t="shared" si="4"/>
        <v>0</v>
      </c>
      <c r="V58" s="44">
        <f t="shared" si="12"/>
        <v>0.21739130434782608</v>
      </c>
    </row>
    <row r="59" spans="18:22" x14ac:dyDescent="0.3">
      <c r="R59" s="90"/>
      <c r="S59" s="44">
        <v>454376</v>
      </c>
      <c r="T59" s="44">
        <v>13</v>
      </c>
      <c r="U59" s="90">
        <f t="shared" si="4"/>
        <v>0</v>
      </c>
      <c r="V59" s="44">
        <f t="shared" si="12"/>
        <v>0.2608695652173913</v>
      </c>
    </row>
    <row r="60" spans="18:22" x14ac:dyDescent="0.3">
      <c r="R60" s="90"/>
      <c r="S60" s="44">
        <v>456673</v>
      </c>
      <c r="T60" s="44">
        <v>4</v>
      </c>
      <c r="U60" s="90">
        <f t="shared" si="4"/>
        <v>0</v>
      </c>
      <c r="V60" s="44">
        <f t="shared" si="12"/>
        <v>0.30434782608695654</v>
      </c>
    </row>
    <row r="61" spans="18:22" x14ac:dyDescent="0.3">
      <c r="R61" s="90"/>
      <c r="S61" s="44">
        <v>457448</v>
      </c>
      <c r="T61" s="44">
        <v>9</v>
      </c>
      <c r="U61" s="90">
        <f t="shared" si="4"/>
        <v>0</v>
      </c>
      <c r="V61" s="44">
        <f t="shared" si="12"/>
        <v>0.34782608695652173</v>
      </c>
    </row>
    <row r="62" spans="18:22" x14ac:dyDescent="0.3">
      <c r="R62" s="90"/>
      <c r="S62" s="44">
        <v>458875</v>
      </c>
      <c r="T62" s="44">
        <v>9</v>
      </c>
      <c r="U62" s="90">
        <f t="shared" si="4"/>
        <v>0</v>
      </c>
      <c r="V62" s="44">
        <f t="shared" si="12"/>
        <v>0.39130434782608692</v>
      </c>
    </row>
    <row r="63" spans="18:22" x14ac:dyDescent="0.3">
      <c r="R63" s="90"/>
      <c r="S63" s="44">
        <v>460302</v>
      </c>
      <c r="T63" s="44">
        <v>10</v>
      </c>
      <c r="U63" s="90">
        <f t="shared" si="4"/>
        <v>0</v>
      </c>
      <c r="V63" s="44">
        <f t="shared" si="12"/>
        <v>0.43478260869565211</v>
      </c>
    </row>
    <row r="64" spans="18:22" x14ac:dyDescent="0.3">
      <c r="R64" s="90"/>
      <c r="S64" s="44">
        <v>460303</v>
      </c>
      <c r="T64" s="44">
        <v>8</v>
      </c>
      <c r="U64" s="90">
        <f t="shared" si="4"/>
        <v>0</v>
      </c>
      <c r="V64" s="44">
        <f t="shared" si="12"/>
        <v>0.47826086956521729</v>
      </c>
    </row>
    <row r="65" spans="18:22" x14ac:dyDescent="0.3">
      <c r="R65" s="90"/>
      <c r="S65" s="44">
        <v>467268</v>
      </c>
      <c r="T65" s="44">
        <v>4</v>
      </c>
      <c r="U65" s="90">
        <f t="shared" si="4"/>
        <v>0</v>
      </c>
      <c r="V65" s="44">
        <f t="shared" si="12"/>
        <v>0.52173913043478248</v>
      </c>
    </row>
    <row r="66" spans="18:22" x14ac:dyDescent="0.3">
      <c r="R66" s="90"/>
      <c r="S66" s="44">
        <v>468758</v>
      </c>
      <c r="T66" s="44">
        <v>2</v>
      </c>
      <c r="U66" s="90">
        <f t="shared" si="4"/>
        <v>0</v>
      </c>
      <c r="V66" s="44">
        <f t="shared" si="12"/>
        <v>0.56521739130434767</v>
      </c>
    </row>
    <row r="67" spans="18:22" x14ac:dyDescent="0.3">
      <c r="R67" s="90"/>
      <c r="S67" s="44">
        <v>469377</v>
      </c>
      <c r="T67" s="44">
        <v>9</v>
      </c>
      <c r="U67" s="90">
        <f t="shared" si="4"/>
        <v>0</v>
      </c>
      <c r="V67" s="44">
        <f t="shared" si="12"/>
        <v>0.60869565217391286</v>
      </c>
    </row>
    <row r="68" spans="18:22" x14ac:dyDescent="0.3">
      <c r="R68" s="90"/>
      <c r="S68" s="44">
        <v>472985</v>
      </c>
      <c r="T68" s="44">
        <v>9</v>
      </c>
      <c r="U68" s="90">
        <f t="shared" ref="U68:U131" si="13">R68/$R$595</f>
        <v>0</v>
      </c>
      <c r="V68" s="44">
        <f t="shared" si="12"/>
        <v>0.65217391304347805</v>
      </c>
    </row>
    <row r="69" spans="18:22" x14ac:dyDescent="0.3">
      <c r="R69" s="90"/>
      <c r="S69" s="44">
        <v>473203</v>
      </c>
      <c r="T69" s="44">
        <v>0</v>
      </c>
      <c r="U69" s="90">
        <f t="shared" si="13"/>
        <v>0</v>
      </c>
      <c r="V69" s="44">
        <f t="shared" si="12"/>
        <v>0.69565217391304324</v>
      </c>
    </row>
    <row r="70" spans="18:22" x14ac:dyDescent="0.3">
      <c r="R70" s="90"/>
      <c r="S70" s="44">
        <v>473673</v>
      </c>
      <c r="T70" s="44">
        <v>6</v>
      </c>
      <c r="U70" s="90">
        <f t="shared" si="13"/>
        <v>0</v>
      </c>
      <c r="V70" s="44">
        <f t="shared" si="12"/>
        <v>0.73913043478260843</v>
      </c>
    </row>
    <row r="71" spans="18:22" x14ac:dyDescent="0.3">
      <c r="R71" s="90"/>
      <c r="S71" s="44">
        <v>477268</v>
      </c>
      <c r="T71" s="44">
        <v>15</v>
      </c>
      <c r="U71" s="90">
        <f t="shared" si="13"/>
        <v>0</v>
      </c>
      <c r="V71" s="44">
        <f t="shared" si="12"/>
        <v>0.78260869565217361</v>
      </c>
    </row>
    <row r="72" spans="18:22" x14ac:dyDescent="0.3">
      <c r="R72" s="90"/>
      <c r="S72" s="44">
        <v>480723</v>
      </c>
      <c r="T72" s="44">
        <v>3</v>
      </c>
      <c r="U72" s="90">
        <f t="shared" si="13"/>
        <v>0</v>
      </c>
      <c r="V72" s="44">
        <f t="shared" si="12"/>
        <v>0.8260869565217388</v>
      </c>
    </row>
    <row r="73" spans="18:22" x14ac:dyDescent="0.3">
      <c r="R73" s="90"/>
      <c r="S73" s="44">
        <v>481514</v>
      </c>
      <c r="T73" s="44">
        <v>9</v>
      </c>
      <c r="U73" s="90">
        <f t="shared" si="13"/>
        <v>0</v>
      </c>
      <c r="V73" s="44">
        <f t="shared" si="12"/>
        <v>0.86956521739130399</v>
      </c>
    </row>
    <row r="74" spans="18:22" x14ac:dyDescent="0.3">
      <c r="R74" s="90"/>
      <c r="S74" s="44">
        <v>482531</v>
      </c>
      <c r="T74" s="44">
        <v>8</v>
      </c>
      <c r="U74" s="90">
        <f t="shared" si="13"/>
        <v>0</v>
      </c>
      <c r="V74" s="44">
        <f t="shared" si="12"/>
        <v>0.91304347826086918</v>
      </c>
    </row>
    <row r="75" spans="18:22" x14ac:dyDescent="0.3">
      <c r="R75" s="90"/>
      <c r="S75" s="44">
        <v>486136</v>
      </c>
      <c r="T75" s="44">
        <v>3</v>
      </c>
      <c r="U75" s="90">
        <f t="shared" si="13"/>
        <v>0</v>
      </c>
      <c r="V75" s="44">
        <f t="shared" si="12"/>
        <v>0.95652173913043437</v>
      </c>
    </row>
    <row r="76" spans="18:22" x14ac:dyDescent="0.3">
      <c r="R76" s="93"/>
      <c r="S76" s="44">
        <v>487421</v>
      </c>
      <c r="T76" s="44">
        <v>7</v>
      </c>
      <c r="U76" s="93">
        <f t="shared" si="13"/>
        <v>0</v>
      </c>
      <c r="V76" s="44">
        <f t="shared" si="12"/>
        <v>0.99999999999999956</v>
      </c>
    </row>
    <row r="77" spans="18:22" x14ac:dyDescent="0.3">
      <c r="R77" s="92">
        <v>4</v>
      </c>
      <c r="S77" s="44">
        <v>441970</v>
      </c>
      <c r="T77" s="44">
        <v>15</v>
      </c>
      <c r="U77" s="92">
        <f t="shared" si="13"/>
        <v>0.16666666666666666</v>
      </c>
      <c r="V77" s="44">
        <f>1/COUNT($S$77:$S$98)</f>
        <v>4.5454545454545456E-2</v>
      </c>
    </row>
    <row r="78" spans="18:22" x14ac:dyDescent="0.3">
      <c r="R78" s="90"/>
      <c r="S78" s="44">
        <v>445412</v>
      </c>
      <c r="T78" s="44">
        <v>1</v>
      </c>
      <c r="U78" s="90">
        <f t="shared" si="13"/>
        <v>0</v>
      </c>
      <c r="V78" s="44">
        <f>V77+1/COUNT($S$77:$S$98)</f>
        <v>9.0909090909090912E-2</v>
      </c>
    </row>
    <row r="79" spans="18:22" x14ac:dyDescent="0.3">
      <c r="R79" s="90"/>
      <c r="S79" s="44">
        <v>445469</v>
      </c>
      <c r="T79" s="44">
        <v>6</v>
      </c>
      <c r="U79" s="90">
        <f t="shared" si="13"/>
        <v>0</v>
      </c>
      <c r="V79" s="44">
        <f t="shared" ref="V79:V98" si="14">V78+1/COUNT($S$77:$S$98)</f>
        <v>0.13636363636363635</v>
      </c>
    </row>
    <row r="80" spans="18:22" x14ac:dyDescent="0.3">
      <c r="R80" s="90"/>
      <c r="S80" s="44">
        <v>446514</v>
      </c>
      <c r="T80" s="44">
        <v>7</v>
      </c>
      <c r="U80" s="90">
        <f t="shared" si="13"/>
        <v>0</v>
      </c>
      <c r="V80" s="44">
        <f t="shared" si="14"/>
        <v>0.18181818181818182</v>
      </c>
    </row>
    <row r="81" spans="18:22" x14ac:dyDescent="0.3">
      <c r="R81" s="90"/>
      <c r="S81" s="44">
        <v>448488</v>
      </c>
      <c r="T81" s="44">
        <v>8</v>
      </c>
      <c r="U81" s="90">
        <f t="shared" si="13"/>
        <v>0</v>
      </c>
      <c r="V81" s="44">
        <f t="shared" si="14"/>
        <v>0.22727272727272729</v>
      </c>
    </row>
    <row r="82" spans="18:22" x14ac:dyDescent="0.3">
      <c r="R82" s="90"/>
      <c r="S82" s="44">
        <v>450051</v>
      </c>
      <c r="T82" s="44">
        <v>10</v>
      </c>
      <c r="U82" s="90">
        <f t="shared" si="13"/>
        <v>0</v>
      </c>
      <c r="V82" s="44">
        <f t="shared" si="14"/>
        <v>0.27272727272727276</v>
      </c>
    </row>
    <row r="83" spans="18:22" x14ac:dyDescent="0.3">
      <c r="R83" s="90"/>
      <c r="S83" s="44">
        <v>452569</v>
      </c>
      <c r="T83" s="44">
        <v>0</v>
      </c>
      <c r="U83" s="90">
        <f t="shared" si="13"/>
        <v>0</v>
      </c>
      <c r="V83" s="44">
        <f t="shared" si="14"/>
        <v>0.31818181818181823</v>
      </c>
    </row>
    <row r="84" spans="18:22" x14ac:dyDescent="0.3">
      <c r="R84" s="90"/>
      <c r="S84" s="44">
        <v>457233</v>
      </c>
      <c r="T84" s="44">
        <v>15</v>
      </c>
      <c r="U84" s="90">
        <f t="shared" si="13"/>
        <v>0</v>
      </c>
      <c r="V84" s="44">
        <f t="shared" si="14"/>
        <v>0.3636363636363637</v>
      </c>
    </row>
    <row r="85" spans="18:22" x14ac:dyDescent="0.3">
      <c r="R85" s="90"/>
      <c r="S85" s="44">
        <v>458064</v>
      </c>
      <c r="T85" s="44">
        <v>4</v>
      </c>
      <c r="U85" s="90">
        <f t="shared" si="13"/>
        <v>0</v>
      </c>
      <c r="V85" s="44">
        <f t="shared" si="14"/>
        <v>0.40909090909090917</v>
      </c>
    </row>
    <row r="86" spans="18:22" x14ac:dyDescent="0.3">
      <c r="R86" s="90"/>
      <c r="S86" s="44">
        <v>459646</v>
      </c>
      <c r="T86" s="44">
        <v>8</v>
      </c>
      <c r="U86" s="90">
        <f t="shared" si="13"/>
        <v>0</v>
      </c>
      <c r="V86" s="44">
        <f t="shared" si="14"/>
        <v>0.45454545454545464</v>
      </c>
    </row>
    <row r="87" spans="18:22" x14ac:dyDescent="0.3">
      <c r="R87" s="90"/>
      <c r="S87" s="44">
        <v>465158</v>
      </c>
      <c r="T87" s="44">
        <v>8</v>
      </c>
      <c r="U87" s="90">
        <f t="shared" si="13"/>
        <v>0</v>
      </c>
      <c r="V87" s="44">
        <f t="shared" si="14"/>
        <v>0.50000000000000011</v>
      </c>
    </row>
    <row r="88" spans="18:22" x14ac:dyDescent="0.3">
      <c r="R88" s="90"/>
      <c r="S88" s="44">
        <v>465923</v>
      </c>
      <c r="T88" s="44">
        <v>2</v>
      </c>
      <c r="U88" s="90">
        <f t="shared" si="13"/>
        <v>0</v>
      </c>
      <c r="V88" s="44">
        <f t="shared" si="14"/>
        <v>0.54545454545454553</v>
      </c>
    </row>
    <row r="89" spans="18:22" x14ac:dyDescent="0.3">
      <c r="R89" s="90"/>
      <c r="S89" s="44">
        <v>469398</v>
      </c>
      <c r="T89" s="44">
        <v>13</v>
      </c>
      <c r="U89" s="90">
        <f t="shared" si="13"/>
        <v>0</v>
      </c>
      <c r="V89" s="44">
        <f t="shared" si="14"/>
        <v>0.59090909090909094</v>
      </c>
    </row>
    <row r="90" spans="18:22" x14ac:dyDescent="0.3">
      <c r="R90" s="90"/>
      <c r="S90" s="44">
        <v>469495</v>
      </c>
      <c r="T90" s="44">
        <v>10</v>
      </c>
      <c r="U90" s="90">
        <f t="shared" si="13"/>
        <v>0</v>
      </c>
      <c r="V90" s="44">
        <f t="shared" si="14"/>
        <v>0.63636363636363635</v>
      </c>
    </row>
    <row r="91" spans="18:22" x14ac:dyDescent="0.3">
      <c r="R91" s="90"/>
      <c r="S91" s="44">
        <v>472881</v>
      </c>
      <c r="T91" s="44">
        <v>3</v>
      </c>
      <c r="U91" s="90">
        <f t="shared" si="13"/>
        <v>0</v>
      </c>
      <c r="V91" s="44">
        <f t="shared" si="14"/>
        <v>0.68181818181818177</v>
      </c>
    </row>
    <row r="92" spans="18:22" x14ac:dyDescent="0.3">
      <c r="R92" s="90"/>
      <c r="S92" s="44">
        <v>478890</v>
      </c>
      <c r="T92" s="44">
        <v>8</v>
      </c>
      <c r="U92" s="90">
        <f t="shared" si="13"/>
        <v>0</v>
      </c>
      <c r="V92" s="44">
        <f t="shared" si="14"/>
        <v>0.72727272727272718</v>
      </c>
    </row>
    <row r="93" spans="18:22" x14ac:dyDescent="0.3">
      <c r="R93" s="90"/>
      <c r="S93" s="44">
        <v>479156</v>
      </c>
      <c r="T93" s="44">
        <v>14</v>
      </c>
      <c r="U93" s="90">
        <f t="shared" si="13"/>
        <v>0</v>
      </c>
      <c r="V93" s="44">
        <f t="shared" si="14"/>
        <v>0.7727272727272726</v>
      </c>
    </row>
    <row r="94" spans="18:22" x14ac:dyDescent="0.3">
      <c r="R94" s="90"/>
      <c r="S94" s="44">
        <v>480668</v>
      </c>
      <c r="T94" s="44">
        <v>9</v>
      </c>
      <c r="U94" s="90">
        <f t="shared" si="13"/>
        <v>0</v>
      </c>
      <c r="V94" s="44">
        <f t="shared" si="14"/>
        <v>0.81818181818181801</v>
      </c>
    </row>
    <row r="95" spans="18:22" x14ac:dyDescent="0.3">
      <c r="R95" s="90"/>
      <c r="S95" s="44">
        <v>480693</v>
      </c>
      <c r="T95" s="44">
        <v>13</v>
      </c>
      <c r="U95" s="90">
        <f t="shared" si="13"/>
        <v>0</v>
      </c>
      <c r="V95" s="44">
        <f t="shared" si="14"/>
        <v>0.86363636363636342</v>
      </c>
    </row>
    <row r="96" spans="18:22" x14ac:dyDescent="0.3">
      <c r="R96" s="90"/>
      <c r="S96" s="44">
        <v>483265</v>
      </c>
      <c r="T96" s="44">
        <v>10</v>
      </c>
      <c r="U96" s="90">
        <f t="shared" si="13"/>
        <v>0</v>
      </c>
      <c r="V96" s="44">
        <f t="shared" si="14"/>
        <v>0.90909090909090884</v>
      </c>
    </row>
    <row r="97" spans="18:22" x14ac:dyDescent="0.3">
      <c r="R97" s="90"/>
      <c r="S97" s="44">
        <v>485183</v>
      </c>
      <c r="T97" s="44">
        <v>14</v>
      </c>
      <c r="U97" s="90">
        <f t="shared" si="13"/>
        <v>0</v>
      </c>
      <c r="V97" s="44">
        <f t="shared" si="14"/>
        <v>0.95454545454545425</v>
      </c>
    </row>
    <row r="98" spans="18:22" x14ac:dyDescent="0.3">
      <c r="R98" s="93"/>
      <c r="S98" s="44">
        <v>485247</v>
      </c>
      <c r="T98" s="44">
        <v>9</v>
      </c>
      <c r="U98" s="93">
        <f t="shared" si="13"/>
        <v>0</v>
      </c>
      <c r="V98" s="44">
        <f t="shared" si="14"/>
        <v>0.99999999999999967</v>
      </c>
    </row>
    <row r="99" spans="18:22" x14ac:dyDescent="0.3">
      <c r="R99" s="92">
        <v>5</v>
      </c>
      <c r="S99" s="44">
        <v>439208</v>
      </c>
      <c r="T99" s="44">
        <v>14</v>
      </c>
      <c r="U99" s="92">
        <f t="shared" si="13"/>
        <v>0.20833333333333334</v>
      </c>
      <c r="V99" s="44">
        <f>1/COUNT($S$99:$S$130)</f>
        <v>3.125E-2</v>
      </c>
    </row>
    <row r="100" spans="18:22" x14ac:dyDescent="0.3">
      <c r="R100" s="90"/>
      <c r="S100" s="44">
        <v>439977</v>
      </c>
      <c r="T100" s="44">
        <v>11</v>
      </c>
      <c r="U100" s="90">
        <f t="shared" si="13"/>
        <v>0</v>
      </c>
      <c r="V100" s="44">
        <f>V99+1/COUNT($S$99:$S$130)</f>
        <v>6.25E-2</v>
      </c>
    </row>
    <row r="101" spans="18:22" x14ac:dyDescent="0.3">
      <c r="R101" s="90"/>
      <c r="S101" s="44">
        <v>440013</v>
      </c>
      <c r="T101" s="44">
        <v>1</v>
      </c>
      <c r="U101" s="90">
        <f t="shared" si="13"/>
        <v>0</v>
      </c>
      <c r="V101" s="44">
        <f t="shared" ref="V101:V130" si="15">V100+1/COUNT($S$99:$S$130)</f>
        <v>9.375E-2</v>
      </c>
    </row>
    <row r="102" spans="18:22" x14ac:dyDescent="0.3">
      <c r="R102" s="90"/>
      <c r="S102" s="44">
        <v>440031</v>
      </c>
      <c r="T102" s="44">
        <v>14</v>
      </c>
      <c r="U102" s="90">
        <f t="shared" si="13"/>
        <v>0</v>
      </c>
      <c r="V102" s="44">
        <f t="shared" si="15"/>
        <v>0.125</v>
      </c>
    </row>
    <row r="103" spans="18:22" x14ac:dyDescent="0.3">
      <c r="R103" s="90"/>
      <c r="S103" s="44">
        <v>440565</v>
      </c>
      <c r="T103" s="44">
        <v>0</v>
      </c>
      <c r="U103" s="90">
        <f t="shared" si="13"/>
        <v>0</v>
      </c>
      <c r="V103" s="44">
        <f t="shared" si="15"/>
        <v>0.15625</v>
      </c>
    </row>
    <row r="104" spans="18:22" x14ac:dyDescent="0.3">
      <c r="R104" s="90"/>
      <c r="S104" s="44">
        <v>440646</v>
      </c>
      <c r="T104" s="44">
        <v>3</v>
      </c>
      <c r="U104" s="90">
        <f t="shared" si="13"/>
        <v>0</v>
      </c>
      <c r="V104" s="44">
        <f t="shared" si="15"/>
        <v>0.1875</v>
      </c>
    </row>
    <row r="105" spans="18:22" x14ac:dyDescent="0.3">
      <c r="R105" s="90"/>
      <c r="S105" s="44">
        <v>440864</v>
      </c>
      <c r="T105" s="44">
        <v>3</v>
      </c>
      <c r="U105" s="90">
        <f t="shared" si="13"/>
        <v>0</v>
      </c>
      <c r="V105" s="44">
        <f t="shared" si="15"/>
        <v>0.21875</v>
      </c>
    </row>
    <row r="106" spans="18:22" x14ac:dyDescent="0.3">
      <c r="R106" s="90"/>
      <c r="S106" s="44">
        <v>440899</v>
      </c>
      <c r="T106" s="44">
        <v>13</v>
      </c>
      <c r="U106" s="90">
        <f t="shared" si="13"/>
        <v>0</v>
      </c>
      <c r="V106" s="44">
        <f t="shared" si="15"/>
        <v>0.25</v>
      </c>
    </row>
    <row r="107" spans="18:22" x14ac:dyDescent="0.3">
      <c r="R107" s="90"/>
      <c r="S107" s="44">
        <v>442020</v>
      </c>
      <c r="T107" s="44">
        <v>5</v>
      </c>
      <c r="U107" s="90">
        <f t="shared" si="13"/>
        <v>0</v>
      </c>
      <c r="V107" s="44">
        <f t="shared" si="15"/>
        <v>0.28125</v>
      </c>
    </row>
    <row r="108" spans="18:22" x14ac:dyDescent="0.3">
      <c r="R108" s="90"/>
      <c r="S108" s="44">
        <v>445381</v>
      </c>
      <c r="T108" s="44">
        <v>12</v>
      </c>
      <c r="U108" s="90">
        <f t="shared" si="13"/>
        <v>0</v>
      </c>
      <c r="V108" s="44">
        <f t="shared" si="15"/>
        <v>0.3125</v>
      </c>
    </row>
    <row r="109" spans="18:22" x14ac:dyDescent="0.3">
      <c r="R109" s="90"/>
      <c r="S109" s="44">
        <v>446711</v>
      </c>
      <c r="T109" s="44">
        <v>13</v>
      </c>
      <c r="U109" s="90">
        <f t="shared" si="13"/>
        <v>0</v>
      </c>
      <c r="V109" s="44">
        <f t="shared" si="15"/>
        <v>0.34375</v>
      </c>
    </row>
    <row r="110" spans="18:22" x14ac:dyDescent="0.3">
      <c r="R110" s="90"/>
      <c r="S110" s="44">
        <v>451714</v>
      </c>
      <c r="T110" s="44">
        <v>10</v>
      </c>
      <c r="U110" s="90">
        <f t="shared" si="13"/>
        <v>0</v>
      </c>
      <c r="V110" s="44">
        <f t="shared" si="15"/>
        <v>0.375</v>
      </c>
    </row>
    <row r="111" spans="18:22" x14ac:dyDescent="0.3">
      <c r="R111" s="90"/>
      <c r="S111" s="44">
        <v>453279</v>
      </c>
      <c r="T111" s="44">
        <v>4</v>
      </c>
      <c r="U111" s="90">
        <f t="shared" si="13"/>
        <v>0</v>
      </c>
      <c r="V111" s="44">
        <f t="shared" si="15"/>
        <v>0.40625</v>
      </c>
    </row>
    <row r="112" spans="18:22" x14ac:dyDescent="0.3">
      <c r="R112" s="90"/>
      <c r="S112" s="44">
        <v>453315</v>
      </c>
      <c r="T112" s="44">
        <v>14</v>
      </c>
      <c r="U112" s="90">
        <f t="shared" si="13"/>
        <v>0</v>
      </c>
      <c r="V112" s="44">
        <f t="shared" si="15"/>
        <v>0.4375</v>
      </c>
    </row>
    <row r="113" spans="18:22" x14ac:dyDescent="0.3">
      <c r="R113" s="90"/>
      <c r="S113" s="44">
        <v>453316</v>
      </c>
      <c r="T113" s="44">
        <v>10</v>
      </c>
      <c r="U113" s="90">
        <f t="shared" si="13"/>
        <v>0</v>
      </c>
      <c r="V113" s="44">
        <f t="shared" si="15"/>
        <v>0.46875</v>
      </c>
    </row>
    <row r="114" spans="18:22" x14ac:dyDescent="0.3">
      <c r="R114" s="90"/>
      <c r="S114" s="44">
        <v>456382</v>
      </c>
      <c r="T114" s="44">
        <v>14</v>
      </c>
      <c r="U114" s="90">
        <f t="shared" si="13"/>
        <v>0</v>
      </c>
      <c r="V114" s="44">
        <f t="shared" si="15"/>
        <v>0.5</v>
      </c>
    </row>
    <row r="115" spans="18:22" x14ac:dyDescent="0.3">
      <c r="R115" s="90"/>
      <c r="S115" s="44">
        <v>458068</v>
      </c>
      <c r="T115" s="44">
        <v>14</v>
      </c>
      <c r="U115" s="90">
        <f t="shared" si="13"/>
        <v>0</v>
      </c>
      <c r="V115" s="44">
        <f t="shared" si="15"/>
        <v>0.53125</v>
      </c>
    </row>
    <row r="116" spans="18:22" x14ac:dyDescent="0.3">
      <c r="R116" s="90"/>
      <c r="S116" s="44">
        <v>459672</v>
      </c>
      <c r="T116" s="44">
        <v>5</v>
      </c>
      <c r="U116" s="90">
        <f t="shared" si="13"/>
        <v>0</v>
      </c>
      <c r="V116" s="44">
        <f t="shared" si="15"/>
        <v>0.5625</v>
      </c>
    </row>
    <row r="117" spans="18:22" x14ac:dyDescent="0.3">
      <c r="R117" s="90"/>
      <c r="S117" s="44">
        <v>460298</v>
      </c>
      <c r="T117" s="44">
        <v>12</v>
      </c>
      <c r="U117" s="90">
        <f t="shared" si="13"/>
        <v>0</v>
      </c>
      <c r="V117" s="44">
        <f t="shared" si="15"/>
        <v>0.59375</v>
      </c>
    </row>
    <row r="118" spans="18:22" x14ac:dyDescent="0.3">
      <c r="R118" s="90"/>
      <c r="S118" s="44">
        <v>460308</v>
      </c>
      <c r="T118" s="44">
        <v>12</v>
      </c>
      <c r="U118" s="90">
        <f t="shared" si="13"/>
        <v>0</v>
      </c>
      <c r="V118" s="44">
        <f t="shared" si="15"/>
        <v>0.625</v>
      </c>
    </row>
    <row r="119" spans="18:22" x14ac:dyDescent="0.3">
      <c r="R119" s="90"/>
      <c r="S119" s="44">
        <v>461093</v>
      </c>
      <c r="T119" s="44">
        <v>1</v>
      </c>
      <c r="U119" s="90">
        <f t="shared" si="13"/>
        <v>0</v>
      </c>
      <c r="V119" s="44">
        <f t="shared" si="15"/>
        <v>0.65625</v>
      </c>
    </row>
    <row r="120" spans="18:22" x14ac:dyDescent="0.3">
      <c r="R120" s="90"/>
      <c r="S120" s="44">
        <v>466075</v>
      </c>
      <c r="T120" s="44">
        <v>5</v>
      </c>
      <c r="U120" s="90">
        <f t="shared" si="13"/>
        <v>0</v>
      </c>
      <c r="V120" s="44">
        <f t="shared" si="15"/>
        <v>0.6875</v>
      </c>
    </row>
    <row r="121" spans="18:22" x14ac:dyDescent="0.3">
      <c r="R121" s="90"/>
      <c r="S121" s="44">
        <v>469373</v>
      </c>
      <c r="T121" s="44">
        <v>15</v>
      </c>
      <c r="U121" s="90">
        <f t="shared" si="13"/>
        <v>0</v>
      </c>
      <c r="V121" s="44">
        <f t="shared" si="15"/>
        <v>0.71875</v>
      </c>
    </row>
    <row r="122" spans="18:22" x14ac:dyDescent="0.3">
      <c r="R122" s="90"/>
      <c r="S122" s="44">
        <v>469397</v>
      </c>
      <c r="T122" s="44">
        <v>7</v>
      </c>
      <c r="U122" s="90">
        <f t="shared" si="13"/>
        <v>0</v>
      </c>
      <c r="V122" s="44">
        <f t="shared" si="15"/>
        <v>0.75</v>
      </c>
    </row>
    <row r="123" spans="18:22" x14ac:dyDescent="0.3">
      <c r="R123" s="90"/>
      <c r="S123" s="44">
        <v>473700</v>
      </c>
      <c r="T123" s="44">
        <v>6</v>
      </c>
      <c r="U123" s="90">
        <f t="shared" si="13"/>
        <v>0</v>
      </c>
      <c r="V123" s="44">
        <f t="shared" si="15"/>
        <v>0.78125</v>
      </c>
    </row>
    <row r="124" spans="18:22" x14ac:dyDescent="0.3">
      <c r="R124" s="90"/>
      <c r="S124" s="44">
        <v>474768</v>
      </c>
      <c r="T124" s="44">
        <v>7</v>
      </c>
      <c r="U124" s="90">
        <f t="shared" si="13"/>
        <v>0</v>
      </c>
      <c r="V124" s="44">
        <f t="shared" si="15"/>
        <v>0.8125</v>
      </c>
    </row>
    <row r="125" spans="18:22" x14ac:dyDescent="0.3">
      <c r="R125" s="90"/>
      <c r="S125" s="44">
        <v>475599</v>
      </c>
      <c r="T125" s="44">
        <v>0</v>
      </c>
      <c r="U125" s="90">
        <f t="shared" si="13"/>
        <v>0</v>
      </c>
      <c r="V125" s="44">
        <f t="shared" si="15"/>
        <v>0.84375</v>
      </c>
    </row>
    <row r="126" spans="18:22" x14ac:dyDescent="0.3">
      <c r="R126" s="90"/>
      <c r="S126" s="44">
        <v>478997</v>
      </c>
      <c r="T126" s="44">
        <v>10</v>
      </c>
      <c r="U126" s="90">
        <f t="shared" si="13"/>
        <v>0</v>
      </c>
      <c r="V126" s="44">
        <f t="shared" si="15"/>
        <v>0.875</v>
      </c>
    </row>
    <row r="127" spans="18:22" x14ac:dyDescent="0.3">
      <c r="R127" s="90"/>
      <c r="S127" s="44">
        <v>480702</v>
      </c>
      <c r="T127" s="44">
        <v>15</v>
      </c>
      <c r="U127" s="90">
        <f t="shared" si="13"/>
        <v>0</v>
      </c>
      <c r="V127" s="44">
        <f t="shared" si="15"/>
        <v>0.90625</v>
      </c>
    </row>
    <row r="128" spans="18:22" x14ac:dyDescent="0.3">
      <c r="R128" s="90"/>
      <c r="S128" s="44">
        <v>481604</v>
      </c>
      <c r="T128" s="44">
        <v>11</v>
      </c>
      <c r="U128" s="90">
        <f t="shared" si="13"/>
        <v>0</v>
      </c>
      <c r="V128" s="44">
        <f t="shared" si="15"/>
        <v>0.9375</v>
      </c>
    </row>
    <row r="129" spans="18:22" x14ac:dyDescent="0.3">
      <c r="R129" s="90"/>
      <c r="S129" s="44">
        <v>487403</v>
      </c>
      <c r="T129" s="44">
        <v>3</v>
      </c>
      <c r="U129" s="90">
        <f t="shared" si="13"/>
        <v>0</v>
      </c>
      <c r="V129" s="44">
        <f t="shared" si="15"/>
        <v>0.96875</v>
      </c>
    </row>
    <row r="130" spans="18:22" x14ac:dyDescent="0.3">
      <c r="R130" s="93"/>
      <c r="S130" s="44">
        <v>487406</v>
      </c>
      <c r="T130" s="44">
        <v>3</v>
      </c>
      <c r="U130" s="93">
        <f t="shared" si="13"/>
        <v>0</v>
      </c>
      <c r="V130" s="44">
        <f t="shared" si="15"/>
        <v>1</v>
      </c>
    </row>
    <row r="131" spans="18:22" x14ac:dyDescent="0.3">
      <c r="R131" s="92">
        <v>6</v>
      </c>
      <c r="S131" s="44">
        <v>439171</v>
      </c>
      <c r="T131" s="44">
        <v>4</v>
      </c>
      <c r="U131" s="92">
        <f t="shared" si="13"/>
        <v>0.25</v>
      </c>
      <c r="V131" s="44">
        <f>1/COUNT($S$131:$S$151)</f>
        <v>4.7619047619047616E-2</v>
      </c>
    </row>
    <row r="132" spans="18:22" x14ac:dyDescent="0.3">
      <c r="R132" s="90"/>
      <c r="S132" s="44">
        <v>439891</v>
      </c>
      <c r="T132" s="44">
        <v>15</v>
      </c>
      <c r="U132" s="90">
        <f t="shared" ref="U132:U195" si="16">R132/$R$595</f>
        <v>0</v>
      </c>
      <c r="V132" s="44">
        <f>V131+1/COUNT($S$131:$S$151)</f>
        <v>9.5238095238095233E-2</v>
      </c>
    </row>
    <row r="133" spans="18:22" x14ac:dyDescent="0.3">
      <c r="R133" s="90"/>
      <c r="S133" s="44">
        <v>440553</v>
      </c>
      <c r="T133" s="44">
        <v>3</v>
      </c>
      <c r="U133" s="90">
        <f t="shared" si="16"/>
        <v>0</v>
      </c>
      <c r="V133" s="44">
        <f t="shared" ref="V133:V151" si="17">V132+1/COUNT($S$131:$S$151)</f>
        <v>0.14285714285714285</v>
      </c>
    </row>
    <row r="134" spans="18:22" x14ac:dyDescent="0.3">
      <c r="R134" s="90"/>
      <c r="S134" s="44">
        <v>442734</v>
      </c>
      <c r="T134" s="44">
        <v>12</v>
      </c>
      <c r="U134" s="90">
        <f t="shared" si="16"/>
        <v>0</v>
      </c>
      <c r="V134" s="44">
        <f t="shared" si="17"/>
        <v>0.19047619047619047</v>
      </c>
    </row>
    <row r="135" spans="18:22" x14ac:dyDescent="0.3">
      <c r="R135" s="90"/>
      <c r="S135" s="6">
        <v>447508</v>
      </c>
      <c r="T135" s="6">
        <v>9</v>
      </c>
      <c r="U135" s="90">
        <f t="shared" si="16"/>
        <v>0</v>
      </c>
      <c r="V135" s="44">
        <f t="shared" si="17"/>
        <v>0.23809523809523808</v>
      </c>
    </row>
    <row r="136" spans="18:22" x14ac:dyDescent="0.3">
      <c r="R136" s="90"/>
      <c r="S136" s="44">
        <v>447817</v>
      </c>
      <c r="T136" s="44">
        <v>0</v>
      </c>
      <c r="U136" s="90">
        <f t="shared" si="16"/>
        <v>0</v>
      </c>
      <c r="V136" s="44">
        <f t="shared" si="17"/>
        <v>0.2857142857142857</v>
      </c>
    </row>
    <row r="137" spans="18:22" x14ac:dyDescent="0.3">
      <c r="R137" s="90"/>
      <c r="S137" s="44">
        <v>448489</v>
      </c>
      <c r="T137" s="44">
        <v>1</v>
      </c>
      <c r="U137" s="90">
        <f t="shared" si="16"/>
        <v>0</v>
      </c>
      <c r="V137" s="44">
        <f t="shared" si="17"/>
        <v>0.33333333333333331</v>
      </c>
    </row>
    <row r="138" spans="18:22" x14ac:dyDescent="0.3">
      <c r="R138" s="90"/>
      <c r="S138" s="53">
        <v>450268</v>
      </c>
      <c r="T138" s="53">
        <v>3</v>
      </c>
      <c r="U138" s="90">
        <f t="shared" si="16"/>
        <v>0</v>
      </c>
      <c r="V138" s="44">
        <f t="shared" si="17"/>
        <v>0.38095238095238093</v>
      </c>
    </row>
    <row r="139" spans="18:22" x14ac:dyDescent="0.3">
      <c r="R139" s="90"/>
      <c r="S139" s="44">
        <v>451718</v>
      </c>
      <c r="T139" s="44">
        <v>4</v>
      </c>
      <c r="U139" s="90">
        <f t="shared" si="16"/>
        <v>0</v>
      </c>
      <c r="V139" s="44">
        <f t="shared" si="17"/>
        <v>0.42857142857142855</v>
      </c>
    </row>
    <row r="140" spans="18:22" x14ac:dyDescent="0.3">
      <c r="R140" s="90"/>
      <c r="S140" s="44">
        <v>455600</v>
      </c>
      <c r="T140" s="44">
        <v>11</v>
      </c>
      <c r="U140" s="90">
        <f t="shared" si="16"/>
        <v>0</v>
      </c>
      <c r="V140" s="44">
        <f t="shared" si="17"/>
        <v>0.47619047619047616</v>
      </c>
    </row>
    <row r="141" spans="18:22" x14ac:dyDescent="0.3">
      <c r="R141" s="90"/>
      <c r="S141" s="44">
        <v>457242</v>
      </c>
      <c r="T141" s="44">
        <v>12</v>
      </c>
      <c r="U141" s="90">
        <f t="shared" si="16"/>
        <v>0</v>
      </c>
      <c r="V141" s="44">
        <f t="shared" si="17"/>
        <v>0.52380952380952372</v>
      </c>
    </row>
    <row r="142" spans="18:22" x14ac:dyDescent="0.3">
      <c r="R142" s="90"/>
      <c r="S142" s="44">
        <v>457340</v>
      </c>
      <c r="T142" s="44">
        <v>0</v>
      </c>
      <c r="U142" s="90">
        <f t="shared" si="16"/>
        <v>0</v>
      </c>
      <c r="V142" s="44">
        <f t="shared" si="17"/>
        <v>0.5714285714285714</v>
      </c>
    </row>
    <row r="143" spans="18:22" x14ac:dyDescent="0.3">
      <c r="R143" s="90"/>
      <c r="S143" s="44">
        <v>459658</v>
      </c>
      <c r="T143" s="44">
        <v>5</v>
      </c>
      <c r="U143" s="90">
        <f t="shared" si="16"/>
        <v>0</v>
      </c>
      <c r="V143" s="44">
        <f t="shared" si="17"/>
        <v>0.61904761904761907</v>
      </c>
    </row>
    <row r="144" spans="18:22" x14ac:dyDescent="0.3">
      <c r="R144" s="90"/>
      <c r="S144" s="44">
        <v>459738</v>
      </c>
      <c r="T144" s="44">
        <v>0</v>
      </c>
      <c r="U144" s="90">
        <f t="shared" si="16"/>
        <v>0</v>
      </c>
      <c r="V144" s="44">
        <f t="shared" si="17"/>
        <v>0.66666666666666674</v>
      </c>
    </row>
    <row r="145" spans="18:22" x14ac:dyDescent="0.3">
      <c r="R145" s="90"/>
      <c r="S145" s="44">
        <v>460289</v>
      </c>
      <c r="T145" s="44">
        <v>4</v>
      </c>
      <c r="U145" s="90">
        <f t="shared" si="16"/>
        <v>0</v>
      </c>
      <c r="V145" s="44">
        <f t="shared" si="17"/>
        <v>0.71428571428571441</v>
      </c>
    </row>
    <row r="146" spans="18:22" x14ac:dyDescent="0.3">
      <c r="R146" s="90"/>
      <c r="S146" s="44">
        <v>472681</v>
      </c>
      <c r="T146" s="44">
        <v>4</v>
      </c>
      <c r="U146" s="90">
        <f t="shared" si="16"/>
        <v>0</v>
      </c>
      <c r="V146" s="44">
        <f t="shared" si="17"/>
        <v>0.76190476190476208</v>
      </c>
    </row>
    <row r="147" spans="18:22" x14ac:dyDescent="0.3">
      <c r="R147" s="90"/>
      <c r="S147" s="44">
        <v>473671</v>
      </c>
      <c r="T147" s="44">
        <v>11</v>
      </c>
      <c r="U147" s="90">
        <f t="shared" si="16"/>
        <v>0</v>
      </c>
      <c r="V147" s="44">
        <f t="shared" si="17"/>
        <v>0.80952380952380976</v>
      </c>
    </row>
    <row r="148" spans="18:22" x14ac:dyDescent="0.3">
      <c r="R148" s="90"/>
      <c r="S148" s="44">
        <v>473699</v>
      </c>
      <c r="T148" s="44">
        <v>10</v>
      </c>
      <c r="U148" s="90">
        <f t="shared" si="16"/>
        <v>0</v>
      </c>
      <c r="V148" s="44">
        <f t="shared" si="17"/>
        <v>0.85714285714285743</v>
      </c>
    </row>
    <row r="149" spans="18:22" x14ac:dyDescent="0.3">
      <c r="R149" s="90"/>
      <c r="S149" s="44">
        <v>478127</v>
      </c>
      <c r="T149" s="44">
        <v>11</v>
      </c>
      <c r="U149" s="90">
        <f t="shared" si="16"/>
        <v>0</v>
      </c>
      <c r="V149" s="44">
        <f t="shared" si="17"/>
        <v>0.9047619047619051</v>
      </c>
    </row>
    <row r="150" spans="18:22" x14ac:dyDescent="0.3">
      <c r="R150" s="90"/>
      <c r="S150" s="44">
        <v>483291</v>
      </c>
      <c r="T150" s="44">
        <v>11</v>
      </c>
      <c r="U150" s="90">
        <f t="shared" si="16"/>
        <v>0</v>
      </c>
      <c r="V150" s="44">
        <f t="shared" si="17"/>
        <v>0.95238095238095277</v>
      </c>
    </row>
    <row r="151" spans="18:22" x14ac:dyDescent="0.3">
      <c r="R151" s="93"/>
      <c r="S151" s="44">
        <v>483689</v>
      </c>
      <c r="T151" s="44">
        <v>1</v>
      </c>
      <c r="U151" s="93">
        <f t="shared" si="16"/>
        <v>0</v>
      </c>
      <c r="V151" s="44">
        <f t="shared" si="17"/>
        <v>1.0000000000000004</v>
      </c>
    </row>
    <row r="152" spans="18:22" x14ac:dyDescent="0.3">
      <c r="R152" s="92">
        <v>7</v>
      </c>
      <c r="S152" s="44">
        <v>440690</v>
      </c>
      <c r="T152" s="44">
        <v>3</v>
      </c>
      <c r="U152" s="92">
        <f t="shared" si="16"/>
        <v>0.29166666666666669</v>
      </c>
      <c r="V152" s="44">
        <f>1/COUNT($S$152:$S$183)</f>
        <v>3.125E-2</v>
      </c>
    </row>
    <row r="153" spans="18:22" x14ac:dyDescent="0.3">
      <c r="R153" s="90"/>
      <c r="S153" s="44">
        <v>440758</v>
      </c>
      <c r="T153" s="44">
        <v>1</v>
      </c>
      <c r="U153" s="90">
        <f t="shared" si="16"/>
        <v>0</v>
      </c>
      <c r="V153" s="44">
        <f>V152+1/COUNT($S$152:$S$183)</f>
        <v>6.25E-2</v>
      </c>
    </row>
    <row r="154" spans="18:22" x14ac:dyDescent="0.3">
      <c r="R154" s="90"/>
      <c r="S154" s="44">
        <v>440867</v>
      </c>
      <c r="T154" s="44">
        <v>13</v>
      </c>
      <c r="U154" s="90">
        <f t="shared" si="16"/>
        <v>0</v>
      </c>
      <c r="V154" s="44">
        <f t="shared" ref="V154:V183" si="18">V153+1/COUNT($S$152:$S$183)</f>
        <v>9.375E-2</v>
      </c>
    </row>
    <row r="155" spans="18:22" x14ac:dyDescent="0.3">
      <c r="R155" s="90"/>
      <c r="S155" s="44">
        <v>441626</v>
      </c>
      <c r="T155" s="44">
        <v>14</v>
      </c>
      <c r="U155" s="90">
        <f t="shared" si="16"/>
        <v>0</v>
      </c>
      <c r="V155" s="44">
        <f t="shared" si="18"/>
        <v>0.125</v>
      </c>
    </row>
    <row r="156" spans="18:22" x14ac:dyDescent="0.3">
      <c r="R156" s="90"/>
      <c r="S156" s="44">
        <v>441743</v>
      </c>
      <c r="T156" s="44">
        <v>3</v>
      </c>
      <c r="U156" s="90">
        <f t="shared" si="16"/>
        <v>0</v>
      </c>
      <c r="V156" s="44">
        <f t="shared" si="18"/>
        <v>0.15625</v>
      </c>
    </row>
    <row r="157" spans="18:22" x14ac:dyDescent="0.3">
      <c r="R157" s="90"/>
      <c r="S157" s="44">
        <v>442850</v>
      </c>
      <c r="T157" s="44">
        <v>13</v>
      </c>
      <c r="U157" s="90">
        <f t="shared" si="16"/>
        <v>0</v>
      </c>
      <c r="V157" s="44">
        <f t="shared" si="18"/>
        <v>0.1875</v>
      </c>
    </row>
    <row r="158" spans="18:22" x14ac:dyDescent="0.3">
      <c r="R158" s="90"/>
      <c r="S158" s="44">
        <v>443409</v>
      </c>
      <c r="T158" s="44">
        <v>11</v>
      </c>
      <c r="U158" s="90">
        <f t="shared" si="16"/>
        <v>0</v>
      </c>
      <c r="V158" s="44">
        <f t="shared" si="18"/>
        <v>0.21875</v>
      </c>
    </row>
    <row r="159" spans="18:22" x14ac:dyDescent="0.3">
      <c r="R159" s="90"/>
      <c r="S159" s="44">
        <v>452607</v>
      </c>
      <c r="T159" s="44">
        <v>5</v>
      </c>
      <c r="U159" s="90">
        <f t="shared" si="16"/>
        <v>0</v>
      </c>
      <c r="V159" s="44">
        <f t="shared" si="18"/>
        <v>0.25</v>
      </c>
    </row>
    <row r="160" spans="18:22" x14ac:dyDescent="0.3">
      <c r="R160" s="90"/>
      <c r="S160" s="44">
        <v>456674</v>
      </c>
      <c r="T160" s="44">
        <v>1</v>
      </c>
      <c r="U160" s="90">
        <f t="shared" si="16"/>
        <v>0</v>
      </c>
      <c r="V160" s="44">
        <f t="shared" si="18"/>
        <v>0.28125</v>
      </c>
    </row>
    <row r="161" spans="18:22" x14ac:dyDescent="0.3">
      <c r="R161" s="90"/>
      <c r="S161" s="44">
        <v>459651</v>
      </c>
      <c r="T161" s="44">
        <v>10</v>
      </c>
      <c r="U161" s="90">
        <f t="shared" si="16"/>
        <v>0</v>
      </c>
      <c r="V161" s="44">
        <f t="shared" si="18"/>
        <v>0.3125</v>
      </c>
    </row>
    <row r="162" spans="18:22" x14ac:dyDescent="0.3">
      <c r="R162" s="90"/>
      <c r="S162" s="44">
        <v>459653</v>
      </c>
      <c r="T162" s="44">
        <v>11</v>
      </c>
      <c r="U162" s="90">
        <f t="shared" si="16"/>
        <v>0</v>
      </c>
      <c r="V162" s="44">
        <f t="shared" si="18"/>
        <v>0.34375</v>
      </c>
    </row>
    <row r="163" spans="18:22" x14ac:dyDescent="0.3">
      <c r="R163" s="90"/>
      <c r="S163" s="44">
        <v>460299</v>
      </c>
      <c r="T163" s="44">
        <v>2</v>
      </c>
      <c r="U163" s="90">
        <f t="shared" si="16"/>
        <v>0</v>
      </c>
      <c r="V163" s="44">
        <f t="shared" si="18"/>
        <v>0.375</v>
      </c>
    </row>
    <row r="164" spans="18:22" x14ac:dyDescent="0.3">
      <c r="R164" s="90"/>
      <c r="S164" s="44">
        <v>460306</v>
      </c>
      <c r="T164" s="44">
        <v>3</v>
      </c>
      <c r="U164" s="90">
        <f t="shared" si="16"/>
        <v>0</v>
      </c>
      <c r="V164" s="44">
        <f t="shared" si="18"/>
        <v>0.40625</v>
      </c>
    </row>
    <row r="165" spans="18:22" x14ac:dyDescent="0.3">
      <c r="R165" s="90"/>
      <c r="S165" s="44">
        <v>467932</v>
      </c>
      <c r="T165" s="44">
        <v>3</v>
      </c>
      <c r="U165" s="90">
        <f t="shared" si="16"/>
        <v>0</v>
      </c>
      <c r="V165" s="44">
        <f t="shared" si="18"/>
        <v>0.4375</v>
      </c>
    </row>
    <row r="166" spans="18:22" x14ac:dyDescent="0.3">
      <c r="R166" s="90"/>
      <c r="S166" s="44">
        <v>469084</v>
      </c>
      <c r="T166" s="44">
        <v>3</v>
      </c>
      <c r="U166" s="90">
        <f t="shared" si="16"/>
        <v>0</v>
      </c>
      <c r="V166" s="44">
        <f t="shared" si="18"/>
        <v>0.46875</v>
      </c>
    </row>
    <row r="167" spans="18:22" x14ac:dyDescent="0.3">
      <c r="R167" s="90"/>
      <c r="S167" s="44">
        <v>469364</v>
      </c>
      <c r="T167" s="44">
        <v>8</v>
      </c>
      <c r="U167" s="90">
        <f t="shared" si="16"/>
        <v>0</v>
      </c>
      <c r="V167" s="44">
        <f t="shared" si="18"/>
        <v>0.5</v>
      </c>
    </row>
    <row r="168" spans="18:22" x14ac:dyDescent="0.3">
      <c r="R168" s="90"/>
      <c r="S168" s="44">
        <v>469375</v>
      </c>
      <c r="T168" s="44">
        <v>8</v>
      </c>
      <c r="U168" s="90">
        <f t="shared" si="16"/>
        <v>0</v>
      </c>
      <c r="V168" s="44">
        <f t="shared" si="18"/>
        <v>0.53125</v>
      </c>
    </row>
    <row r="169" spans="18:22" x14ac:dyDescent="0.3">
      <c r="R169" s="90"/>
      <c r="S169" s="44">
        <v>469379</v>
      </c>
      <c r="T169" s="44">
        <v>9</v>
      </c>
      <c r="U169" s="90">
        <f t="shared" si="16"/>
        <v>0</v>
      </c>
      <c r="V169" s="44">
        <f t="shared" si="18"/>
        <v>0.5625</v>
      </c>
    </row>
    <row r="170" spans="18:22" x14ac:dyDescent="0.3">
      <c r="R170" s="90"/>
      <c r="S170" s="44">
        <v>469387</v>
      </c>
      <c r="T170" s="44">
        <v>5</v>
      </c>
      <c r="U170" s="90">
        <f t="shared" si="16"/>
        <v>0</v>
      </c>
      <c r="V170" s="44">
        <f t="shared" si="18"/>
        <v>0.59375</v>
      </c>
    </row>
    <row r="171" spans="18:22" x14ac:dyDescent="0.3">
      <c r="R171" s="90"/>
      <c r="S171" s="44">
        <v>470432</v>
      </c>
      <c r="T171" s="44">
        <v>0</v>
      </c>
      <c r="U171" s="90">
        <f t="shared" si="16"/>
        <v>0</v>
      </c>
      <c r="V171" s="44">
        <f t="shared" si="18"/>
        <v>0.625</v>
      </c>
    </row>
    <row r="172" spans="18:22" x14ac:dyDescent="0.3">
      <c r="R172" s="90"/>
      <c r="S172" s="44">
        <v>472456</v>
      </c>
      <c r="T172" s="44">
        <v>4</v>
      </c>
      <c r="U172" s="90">
        <f t="shared" si="16"/>
        <v>0</v>
      </c>
      <c r="V172" s="44">
        <f t="shared" si="18"/>
        <v>0.65625</v>
      </c>
    </row>
    <row r="173" spans="18:22" x14ac:dyDescent="0.3">
      <c r="R173" s="90"/>
      <c r="S173" s="44">
        <v>472702</v>
      </c>
      <c r="T173" s="44">
        <v>4</v>
      </c>
      <c r="U173" s="90">
        <f t="shared" si="16"/>
        <v>0</v>
      </c>
      <c r="V173" s="44">
        <f t="shared" si="18"/>
        <v>0.6875</v>
      </c>
    </row>
    <row r="174" spans="18:22" x14ac:dyDescent="0.3">
      <c r="R174" s="90"/>
      <c r="S174" s="44">
        <v>478300</v>
      </c>
      <c r="T174" s="44">
        <v>11</v>
      </c>
      <c r="U174" s="90">
        <f t="shared" si="16"/>
        <v>0</v>
      </c>
      <c r="V174" s="44">
        <f t="shared" si="18"/>
        <v>0.71875</v>
      </c>
    </row>
    <row r="175" spans="18:22" x14ac:dyDescent="0.3">
      <c r="R175" s="90"/>
      <c r="S175" s="44">
        <v>478919</v>
      </c>
      <c r="T175" s="44">
        <v>8</v>
      </c>
      <c r="U175" s="90">
        <f t="shared" si="16"/>
        <v>0</v>
      </c>
      <c r="V175" s="44">
        <f t="shared" si="18"/>
        <v>0.75</v>
      </c>
    </row>
    <row r="176" spans="18:22" x14ac:dyDescent="0.3">
      <c r="R176" s="90"/>
      <c r="S176" s="44">
        <v>480670</v>
      </c>
      <c r="T176" s="44">
        <v>4</v>
      </c>
      <c r="U176" s="90">
        <f t="shared" si="16"/>
        <v>0</v>
      </c>
      <c r="V176" s="44">
        <f t="shared" si="18"/>
        <v>0.78125</v>
      </c>
    </row>
    <row r="177" spans="18:22" x14ac:dyDescent="0.3">
      <c r="R177" s="90"/>
      <c r="S177" s="44">
        <v>481427</v>
      </c>
      <c r="T177" s="44">
        <v>0</v>
      </c>
      <c r="U177" s="90">
        <f t="shared" si="16"/>
        <v>0</v>
      </c>
      <c r="V177" s="44">
        <f t="shared" si="18"/>
        <v>0.8125</v>
      </c>
    </row>
    <row r="178" spans="18:22" x14ac:dyDescent="0.3">
      <c r="R178" s="90"/>
      <c r="S178" s="44">
        <v>481676</v>
      </c>
      <c r="T178" s="44">
        <v>10</v>
      </c>
      <c r="U178" s="90">
        <f t="shared" si="16"/>
        <v>0</v>
      </c>
      <c r="V178" s="44">
        <f t="shared" si="18"/>
        <v>0.84375</v>
      </c>
    </row>
    <row r="179" spans="18:22" x14ac:dyDescent="0.3">
      <c r="R179" s="90"/>
      <c r="S179" s="44">
        <v>481752</v>
      </c>
      <c r="T179" s="44">
        <v>7</v>
      </c>
      <c r="U179" s="90">
        <f t="shared" si="16"/>
        <v>0</v>
      </c>
      <c r="V179" s="44">
        <f t="shared" si="18"/>
        <v>0.875</v>
      </c>
    </row>
    <row r="180" spans="18:22" x14ac:dyDescent="0.3">
      <c r="R180" s="90"/>
      <c r="S180" s="44">
        <v>481760</v>
      </c>
      <c r="T180" s="44">
        <v>9</v>
      </c>
      <c r="U180" s="90">
        <f t="shared" si="16"/>
        <v>0</v>
      </c>
      <c r="V180" s="44">
        <f t="shared" si="18"/>
        <v>0.90625</v>
      </c>
    </row>
    <row r="181" spans="18:22" x14ac:dyDescent="0.3">
      <c r="R181" s="90"/>
      <c r="S181" s="44">
        <v>483917</v>
      </c>
      <c r="T181" s="44">
        <v>11</v>
      </c>
      <c r="U181" s="90">
        <f t="shared" si="16"/>
        <v>0</v>
      </c>
      <c r="V181" s="44">
        <f t="shared" si="18"/>
        <v>0.9375</v>
      </c>
    </row>
    <row r="182" spans="18:22" x14ac:dyDescent="0.3">
      <c r="R182" s="90"/>
      <c r="S182" s="44">
        <v>485273</v>
      </c>
      <c r="T182" s="44">
        <v>15</v>
      </c>
      <c r="U182" s="90">
        <f t="shared" si="16"/>
        <v>0</v>
      </c>
      <c r="V182" s="44">
        <f t="shared" si="18"/>
        <v>0.96875</v>
      </c>
    </row>
    <row r="183" spans="18:22" x14ac:dyDescent="0.3">
      <c r="R183" s="93"/>
      <c r="S183" s="44">
        <v>487417</v>
      </c>
      <c r="T183" s="44">
        <v>6</v>
      </c>
      <c r="U183" s="93">
        <f t="shared" si="16"/>
        <v>0</v>
      </c>
      <c r="V183" s="44">
        <f t="shared" si="18"/>
        <v>1</v>
      </c>
    </row>
    <row r="184" spans="18:22" x14ac:dyDescent="0.3">
      <c r="R184" s="92">
        <v>8</v>
      </c>
      <c r="S184" s="44">
        <v>439174</v>
      </c>
      <c r="T184" s="44">
        <v>0</v>
      </c>
      <c r="U184" s="92">
        <f t="shared" si="16"/>
        <v>0.33333333333333331</v>
      </c>
      <c r="V184" s="44">
        <f>1/COUNT($S$184:$S$205)</f>
        <v>4.5454545454545456E-2</v>
      </c>
    </row>
    <row r="185" spans="18:22" x14ac:dyDescent="0.3">
      <c r="R185" s="90"/>
      <c r="S185" s="44">
        <v>439182</v>
      </c>
      <c r="T185" s="44">
        <v>2</v>
      </c>
      <c r="U185" s="90">
        <f t="shared" si="16"/>
        <v>0</v>
      </c>
      <c r="V185" s="44">
        <f>V184+1/COUNT($S$184:$S$205)</f>
        <v>9.0909090909090912E-2</v>
      </c>
    </row>
    <row r="186" spans="18:22" x14ac:dyDescent="0.3">
      <c r="R186" s="90"/>
      <c r="S186" s="44">
        <v>439991</v>
      </c>
      <c r="T186" s="44">
        <v>12</v>
      </c>
      <c r="U186" s="90">
        <f t="shared" si="16"/>
        <v>0</v>
      </c>
      <c r="V186" s="44">
        <f t="shared" ref="V186:V205" si="19">V185+1/COUNT($S$184:$S$205)</f>
        <v>0.13636363636363635</v>
      </c>
    </row>
    <row r="187" spans="18:22" x14ac:dyDescent="0.3">
      <c r="R187" s="90"/>
      <c r="S187" s="44">
        <v>441976</v>
      </c>
      <c r="T187" s="44">
        <v>12</v>
      </c>
      <c r="U187" s="90">
        <f t="shared" si="16"/>
        <v>0</v>
      </c>
      <c r="V187" s="44">
        <f t="shared" si="19"/>
        <v>0.18181818181818182</v>
      </c>
    </row>
    <row r="188" spans="18:22" x14ac:dyDescent="0.3">
      <c r="R188" s="90"/>
      <c r="S188" s="44">
        <v>445382</v>
      </c>
      <c r="T188" s="44">
        <v>14</v>
      </c>
      <c r="U188" s="90">
        <f t="shared" si="16"/>
        <v>0</v>
      </c>
      <c r="V188" s="44">
        <f t="shared" si="19"/>
        <v>0.22727272727272729</v>
      </c>
    </row>
    <row r="189" spans="18:22" x14ac:dyDescent="0.3">
      <c r="R189" s="90"/>
      <c r="S189" s="44">
        <v>448599</v>
      </c>
      <c r="T189" s="44">
        <v>15</v>
      </c>
      <c r="U189" s="90">
        <f t="shared" si="16"/>
        <v>0</v>
      </c>
      <c r="V189" s="44">
        <f t="shared" si="19"/>
        <v>0.27272727272727276</v>
      </c>
    </row>
    <row r="190" spans="18:22" x14ac:dyDescent="0.3">
      <c r="R190" s="90"/>
      <c r="S190" s="44">
        <v>453593</v>
      </c>
      <c r="T190" s="44">
        <v>11</v>
      </c>
      <c r="U190" s="90">
        <f t="shared" si="16"/>
        <v>0</v>
      </c>
      <c r="V190" s="44">
        <f t="shared" si="19"/>
        <v>0.31818181818181823</v>
      </c>
    </row>
    <row r="191" spans="18:22" x14ac:dyDescent="0.3">
      <c r="R191" s="90"/>
      <c r="S191" s="44">
        <v>456683</v>
      </c>
      <c r="T191" s="44">
        <v>9</v>
      </c>
      <c r="U191" s="90">
        <f t="shared" si="16"/>
        <v>0</v>
      </c>
      <c r="V191" s="44">
        <f t="shared" si="19"/>
        <v>0.3636363636363637</v>
      </c>
    </row>
    <row r="192" spans="18:22" x14ac:dyDescent="0.3">
      <c r="R192" s="90"/>
      <c r="S192" s="44">
        <v>460513</v>
      </c>
      <c r="T192" s="44">
        <v>6</v>
      </c>
      <c r="U192" s="90">
        <f t="shared" si="16"/>
        <v>0</v>
      </c>
      <c r="V192" s="44">
        <f t="shared" si="19"/>
        <v>0.40909090909090917</v>
      </c>
    </row>
    <row r="193" spans="18:22" x14ac:dyDescent="0.3">
      <c r="R193" s="90"/>
      <c r="S193" s="44">
        <v>460837</v>
      </c>
      <c r="T193" s="44">
        <v>10</v>
      </c>
      <c r="U193" s="90">
        <f t="shared" si="16"/>
        <v>0</v>
      </c>
      <c r="V193" s="44">
        <f t="shared" si="19"/>
        <v>0.45454545454545464</v>
      </c>
    </row>
    <row r="194" spans="18:22" x14ac:dyDescent="0.3">
      <c r="R194" s="90"/>
      <c r="S194" s="44">
        <v>460838</v>
      </c>
      <c r="T194" s="44">
        <v>4</v>
      </c>
      <c r="U194" s="90">
        <f t="shared" si="16"/>
        <v>0</v>
      </c>
      <c r="V194" s="44">
        <f t="shared" si="19"/>
        <v>0.50000000000000011</v>
      </c>
    </row>
    <row r="195" spans="18:22" x14ac:dyDescent="0.3">
      <c r="R195" s="90"/>
      <c r="S195" s="44">
        <v>461027</v>
      </c>
      <c r="T195" s="44">
        <v>13</v>
      </c>
      <c r="U195" s="90">
        <f t="shared" si="16"/>
        <v>0</v>
      </c>
      <c r="V195" s="44">
        <f t="shared" si="19"/>
        <v>0.54545454545454553</v>
      </c>
    </row>
    <row r="196" spans="18:22" x14ac:dyDescent="0.3">
      <c r="R196" s="90"/>
      <c r="S196" s="44">
        <v>465592</v>
      </c>
      <c r="T196" s="44">
        <v>11</v>
      </c>
      <c r="U196" s="90">
        <f t="shared" ref="U196:U259" si="20">R196/$R$595</f>
        <v>0</v>
      </c>
      <c r="V196" s="44">
        <f t="shared" si="19"/>
        <v>0.59090909090909094</v>
      </c>
    </row>
    <row r="197" spans="18:22" x14ac:dyDescent="0.3">
      <c r="R197" s="90"/>
      <c r="S197" s="44">
        <v>470475</v>
      </c>
      <c r="T197" s="44">
        <v>12</v>
      </c>
      <c r="U197" s="90">
        <f t="shared" si="20"/>
        <v>0</v>
      </c>
      <c r="V197" s="44">
        <f t="shared" si="19"/>
        <v>0.63636363636363635</v>
      </c>
    </row>
    <row r="198" spans="18:22" x14ac:dyDescent="0.3">
      <c r="R198" s="90"/>
      <c r="S198" s="44">
        <v>472644</v>
      </c>
      <c r="T198" s="44">
        <v>3</v>
      </c>
      <c r="U198" s="90">
        <f t="shared" si="20"/>
        <v>0</v>
      </c>
      <c r="V198" s="44">
        <f t="shared" si="19"/>
        <v>0.68181818181818177</v>
      </c>
    </row>
    <row r="199" spans="18:22" x14ac:dyDescent="0.3">
      <c r="R199" s="90"/>
      <c r="S199" s="44">
        <v>474040</v>
      </c>
      <c r="T199" s="44">
        <v>0</v>
      </c>
      <c r="U199" s="90">
        <f t="shared" si="20"/>
        <v>0</v>
      </c>
      <c r="V199" s="44">
        <f t="shared" si="19"/>
        <v>0.72727272727272718</v>
      </c>
    </row>
    <row r="200" spans="18:22" x14ac:dyDescent="0.3">
      <c r="R200" s="90"/>
      <c r="S200" s="44">
        <v>477527</v>
      </c>
      <c r="T200" s="44">
        <v>10</v>
      </c>
      <c r="U200" s="90">
        <f t="shared" si="20"/>
        <v>0</v>
      </c>
      <c r="V200" s="44">
        <f t="shared" si="19"/>
        <v>0.7727272727272726</v>
      </c>
    </row>
    <row r="201" spans="18:22" x14ac:dyDescent="0.3">
      <c r="R201" s="90"/>
      <c r="S201" s="44">
        <v>478923</v>
      </c>
      <c r="T201" s="44">
        <v>0</v>
      </c>
      <c r="U201" s="90">
        <f t="shared" si="20"/>
        <v>0</v>
      </c>
      <c r="V201" s="44">
        <f t="shared" si="19"/>
        <v>0.81818181818181801</v>
      </c>
    </row>
    <row r="202" spans="18:22" x14ac:dyDescent="0.3">
      <c r="R202" s="90"/>
      <c r="S202" s="44">
        <v>478978</v>
      </c>
      <c r="T202" s="44">
        <v>9</v>
      </c>
      <c r="U202" s="90">
        <f t="shared" si="20"/>
        <v>0</v>
      </c>
      <c r="V202" s="44">
        <f t="shared" si="19"/>
        <v>0.86363636363636342</v>
      </c>
    </row>
    <row r="203" spans="18:22" x14ac:dyDescent="0.3">
      <c r="R203" s="90"/>
      <c r="S203" s="44">
        <v>480717</v>
      </c>
      <c r="T203" s="44">
        <v>3</v>
      </c>
      <c r="U203" s="90">
        <f t="shared" si="20"/>
        <v>0</v>
      </c>
      <c r="V203" s="44">
        <f t="shared" si="19"/>
        <v>0.90909090909090884</v>
      </c>
    </row>
    <row r="204" spans="18:22" x14ac:dyDescent="0.3">
      <c r="R204" s="90"/>
      <c r="S204" s="44">
        <v>480777</v>
      </c>
      <c r="T204" s="44">
        <v>8</v>
      </c>
      <c r="U204" s="90">
        <f t="shared" si="20"/>
        <v>0</v>
      </c>
      <c r="V204" s="44">
        <f t="shared" si="19"/>
        <v>0.95454545454545425</v>
      </c>
    </row>
    <row r="205" spans="18:22" x14ac:dyDescent="0.3">
      <c r="R205" s="93"/>
      <c r="S205" s="44">
        <v>488397</v>
      </c>
      <c r="T205" s="44">
        <v>14</v>
      </c>
      <c r="U205" s="93">
        <f t="shared" si="20"/>
        <v>0</v>
      </c>
      <c r="V205" s="44">
        <f t="shared" si="19"/>
        <v>0.99999999999999967</v>
      </c>
    </row>
    <row r="206" spans="18:22" x14ac:dyDescent="0.3">
      <c r="R206" s="92">
        <v>9</v>
      </c>
      <c r="S206" s="44">
        <v>439163</v>
      </c>
      <c r="T206" s="44">
        <v>13</v>
      </c>
      <c r="U206" s="92">
        <f t="shared" si="20"/>
        <v>0.375</v>
      </c>
      <c r="V206" s="44">
        <f>1/COUNT($S$206:$S$230)</f>
        <v>0.04</v>
      </c>
    </row>
    <row r="207" spans="18:22" x14ac:dyDescent="0.3">
      <c r="R207" s="90"/>
      <c r="S207" s="44">
        <v>439167</v>
      </c>
      <c r="T207" s="44">
        <v>3</v>
      </c>
      <c r="U207" s="90">
        <f t="shared" si="20"/>
        <v>0</v>
      </c>
      <c r="V207" s="44">
        <f>V206+1/COUNT($S$206:$S$230)</f>
        <v>0.08</v>
      </c>
    </row>
    <row r="208" spans="18:22" x14ac:dyDescent="0.3">
      <c r="R208" s="90"/>
      <c r="S208" s="44">
        <v>440543</v>
      </c>
      <c r="T208" s="44">
        <v>15</v>
      </c>
      <c r="U208" s="90">
        <f t="shared" si="20"/>
        <v>0</v>
      </c>
      <c r="V208" s="44">
        <f t="shared" ref="V208:V230" si="21">V207+1/COUNT($S$206:$S$230)</f>
        <v>0.12</v>
      </c>
    </row>
    <row r="209" spans="18:22" x14ac:dyDescent="0.3">
      <c r="R209" s="90"/>
      <c r="S209" s="44">
        <v>440692</v>
      </c>
      <c r="T209" s="44">
        <v>10</v>
      </c>
      <c r="U209" s="90">
        <f t="shared" si="20"/>
        <v>0</v>
      </c>
      <c r="V209" s="44">
        <f t="shared" si="21"/>
        <v>0.16</v>
      </c>
    </row>
    <row r="210" spans="18:22" x14ac:dyDescent="0.3">
      <c r="R210" s="90"/>
      <c r="S210" s="44">
        <v>440748</v>
      </c>
      <c r="T210" s="44">
        <v>7</v>
      </c>
      <c r="U210" s="90">
        <f t="shared" si="20"/>
        <v>0</v>
      </c>
      <c r="V210" s="44">
        <f t="shared" si="21"/>
        <v>0.2</v>
      </c>
    </row>
    <row r="211" spans="18:22" x14ac:dyDescent="0.3">
      <c r="R211" s="90"/>
      <c r="S211" s="44">
        <v>441639</v>
      </c>
      <c r="T211" s="44">
        <v>5</v>
      </c>
      <c r="U211" s="90">
        <f t="shared" si="20"/>
        <v>0</v>
      </c>
      <c r="V211" s="44">
        <f t="shared" si="21"/>
        <v>0.24000000000000002</v>
      </c>
    </row>
    <row r="212" spans="18:22" x14ac:dyDescent="0.3">
      <c r="R212" s="90"/>
      <c r="S212" s="44">
        <v>441648</v>
      </c>
      <c r="T212" s="44">
        <v>9</v>
      </c>
      <c r="U212" s="90">
        <f t="shared" si="20"/>
        <v>0</v>
      </c>
      <c r="V212" s="44">
        <f t="shared" si="21"/>
        <v>0.28000000000000003</v>
      </c>
    </row>
    <row r="213" spans="18:22" x14ac:dyDescent="0.3">
      <c r="R213" s="90"/>
      <c r="S213" s="44">
        <v>441744</v>
      </c>
      <c r="T213" s="44">
        <v>2</v>
      </c>
      <c r="U213" s="90">
        <f t="shared" si="20"/>
        <v>0</v>
      </c>
      <c r="V213" s="44">
        <f t="shared" si="21"/>
        <v>0.32</v>
      </c>
    </row>
    <row r="214" spans="18:22" x14ac:dyDescent="0.3">
      <c r="R214" s="90"/>
      <c r="S214" s="44">
        <v>442687</v>
      </c>
      <c r="T214" s="44">
        <v>13</v>
      </c>
      <c r="U214" s="90">
        <f t="shared" si="20"/>
        <v>0</v>
      </c>
      <c r="V214" s="44">
        <f t="shared" si="21"/>
        <v>0.36</v>
      </c>
    </row>
    <row r="215" spans="18:22" x14ac:dyDescent="0.3">
      <c r="R215" s="90"/>
      <c r="S215" s="44">
        <v>447533</v>
      </c>
      <c r="T215" s="44">
        <v>6</v>
      </c>
      <c r="U215" s="90">
        <f t="shared" si="20"/>
        <v>0</v>
      </c>
      <c r="V215" s="44">
        <f t="shared" si="21"/>
        <v>0.39999999999999997</v>
      </c>
    </row>
    <row r="216" spans="18:22" x14ac:dyDescent="0.3">
      <c r="R216" s="90"/>
      <c r="S216" s="53">
        <v>447640</v>
      </c>
      <c r="T216" s="53">
        <v>8</v>
      </c>
      <c r="U216" s="90">
        <f t="shared" si="20"/>
        <v>0</v>
      </c>
      <c r="V216" s="44">
        <f t="shared" si="21"/>
        <v>0.43999999999999995</v>
      </c>
    </row>
    <row r="217" spans="18:22" x14ac:dyDescent="0.3">
      <c r="R217" s="90"/>
      <c r="S217" s="44">
        <v>447643</v>
      </c>
      <c r="T217" s="44">
        <v>0</v>
      </c>
      <c r="U217" s="90">
        <f t="shared" si="20"/>
        <v>0</v>
      </c>
      <c r="V217" s="44">
        <f t="shared" si="21"/>
        <v>0.47999999999999993</v>
      </c>
    </row>
    <row r="218" spans="18:22" x14ac:dyDescent="0.3">
      <c r="R218" s="90"/>
      <c r="S218" s="44">
        <v>452696</v>
      </c>
      <c r="T218" s="44">
        <v>15</v>
      </c>
      <c r="U218" s="90">
        <f t="shared" si="20"/>
        <v>0</v>
      </c>
      <c r="V218" s="44">
        <f t="shared" si="21"/>
        <v>0.51999999999999991</v>
      </c>
    </row>
    <row r="219" spans="18:22" x14ac:dyDescent="0.3">
      <c r="R219" s="90"/>
      <c r="S219" s="44">
        <v>455744</v>
      </c>
      <c r="T219" s="44">
        <v>4</v>
      </c>
      <c r="U219" s="90">
        <f t="shared" si="20"/>
        <v>0</v>
      </c>
      <c r="V219" s="44">
        <f t="shared" si="21"/>
        <v>0.55999999999999994</v>
      </c>
    </row>
    <row r="220" spans="18:22" x14ac:dyDescent="0.3">
      <c r="R220" s="90"/>
      <c r="S220" s="44">
        <v>459114</v>
      </c>
      <c r="T220" s="44">
        <v>4</v>
      </c>
      <c r="U220" s="90">
        <f t="shared" si="20"/>
        <v>0</v>
      </c>
      <c r="V220" s="44">
        <f t="shared" si="21"/>
        <v>0.6</v>
      </c>
    </row>
    <row r="221" spans="18:22" x14ac:dyDescent="0.3">
      <c r="R221" s="90"/>
      <c r="S221" s="44">
        <v>464941</v>
      </c>
      <c r="T221" s="44">
        <v>14</v>
      </c>
      <c r="U221" s="90">
        <f t="shared" si="20"/>
        <v>0</v>
      </c>
      <c r="V221" s="44">
        <f t="shared" si="21"/>
        <v>0.64</v>
      </c>
    </row>
    <row r="222" spans="18:22" x14ac:dyDescent="0.3">
      <c r="R222" s="90"/>
      <c r="S222" s="44">
        <v>469384</v>
      </c>
      <c r="T222" s="44">
        <v>2</v>
      </c>
      <c r="U222" s="90">
        <f t="shared" si="20"/>
        <v>0</v>
      </c>
      <c r="V222" s="44">
        <f t="shared" si="21"/>
        <v>0.68</v>
      </c>
    </row>
    <row r="223" spans="18:22" x14ac:dyDescent="0.3">
      <c r="R223" s="90"/>
      <c r="S223" s="44">
        <v>474043</v>
      </c>
      <c r="T223" s="44">
        <v>5</v>
      </c>
      <c r="U223" s="90">
        <f t="shared" si="20"/>
        <v>0</v>
      </c>
      <c r="V223" s="44">
        <f t="shared" si="21"/>
        <v>0.72000000000000008</v>
      </c>
    </row>
    <row r="224" spans="18:22" x14ac:dyDescent="0.3">
      <c r="R224" s="90"/>
      <c r="S224" s="44">
        <v>476779</v>
      </c>
      <c r="T224" s="44">
        <v>15</v>
      </c>
      <c r="U224" s="90">
        <f t="shared" si="20"/>
        <v>0</v>
      </c>
      <c r="V224" s="44">
        <f t="shared" si="21"/>
        <v>0.76000000000000012</v>
      </c>
    </row>
    <row r="225" spans="18:22" x14ac:dyDescent="0.3">
      <c r="R225" s="90"/>
      <c r="S225" s="44">
        <v>478223</v>
      </c>
      <c r="T225" s="44">
        <v>6</v>
      </c>
      <c r="U225" s="90">
        <f t="shared" si="20"/>
        <v>0</v>
      </c>
      <c r="V225" s="44">
        <f t="shared" si="21"/>
        <v>0.80000000000000016</v>
      </c>
    </row>
    <row r="226" spans="18:22" x14ac:dyDescent="0.3">
      <c r="R226" s="90"/>
      <c r="S226" s="44">
        <v>478977</v>
      </c>
      <c r="T226" s="44">
        <v>1</v>
      </c>
      <c r="U226" s="90">
        <f t="shared" si="20"/>
        <v>0</v>
      </c>
      <c r="V226" s="44">
        <f t="shared" si="21"/>
        <v>0.84000000000000019</v>
      </c>
    </row>
    <row r="227" spans="18:22" x14ac:dyDescent="0.3">
      <c r="R227" s="90"/>
      <c r="S227" s="6">
        <v>479766</v>
      </c>
      <c r="T227" s="6">
        <v>8</v>
      </c>
      <c r="U227" s="90">
        <f t="shared" si="20"/>
        <v>0</v>
      </c>
      <c r="V227" s="44">
        <f t="shared" si="21"/>
        <v>0.88000000000000023</v>
      </c>
    </row>
    <row r="228" spans="18:22" x14ac:dyDescent="0.3">
      <c r="R228" s="90"/>
      <c r="S228" s="44">
        <v>480775</v>
      </c>
      <c r="T228" s="44">
        <v>6</v>
      </c>
      <c r="U228" s="90">
        <f t="shared" si="20"/>
        <v>0</v>
      </c>
      <c r="V228" s="44">
        <f t="shared" si="21"/>
        <v>0.92000000000000026</v>
      </c>
    </row>
    <row r="229" spans="18:22" x14ac:dyDescent="0.3">
      <c r="R229" s="90"/>
      <c r="S229" s="44">
        <v>481755</v>
      </c>
      <c r="T229" s="44">
        <v>11</v>
      </c>
      <c r="U229" s="90">
        <f t="shared" si="20"/>
        <v>0</v>
      </c>
      <c r="V229" s="44">
        <f t="shared" si="21"/>
        <v>0.9600000000000003</v>
      </c>
    </row>
    <row r="230" spans="18:22" x14ac:dyDescent="0.3">
      <c r="R230" s="93"/>
      <c r="S230" s="44">
        <v>481820</v>
      </c>
      <c r="T230" s="44">
        <v>10</v>
      </c>
      <c r="U230" s="93">
        <f t="shared" si="20"/>
        <v>0</v>
      </c>
      <c r="V230" s="44">
        <f t="shared" si="21"/>
        <v>1.0000000000000002</v>
      </c>
    </row>
    <row r="231" spans="18:22" x14ac:dyDescent="0.3">
      <c r="R231" s="92">
        <v>10</v>
      </c>
      <c r="S231" s="44">
        <v>440548</v>
      </c>
      <c r="T231" s="44">
        <v>4</v>
      </c>
      <c r="U231" s="92">
        <f t="shared" si="20"/>
        <v>0.41666666666666669</v>
      </c>
      <c r="V231" s="44">
        <f>1/COUNT($S$231:$S$249)</f>
        <v>5.2631578947368418E-2</v>
      </c>
    </row>
    <row r="232" spans="18:22" x14ac:dyDescent="0.3">
      <c r="R232" s="90"/>
      <c r="S232" s="44">
        <v>440866</v>
      </c>
      <c r="T232" s="44">
        <v>6</v>
      </c>
      <c r="U232" s="90">
        <f t="shared" si="20"/>
        <v>0</v>
      </c>
      <c r="V232" s="44">
        <f>V231+1/COUNT($S$231:$S$249)</f>
        <v>0.10526315789473684</v>
      </c>
    </row>
    <row r="233" spans="18:22" x14ac:dyDescent="0.3">
      <c r="R233" s="90"/>
      <c r="S233" s="44">
        <v>443396</v>
      </c>
      <c r="T233" s="44">
        <v>15</v>
      </c>
      <c r="U233" s="90">
        <f t="shared" si="20"/>
        <v>0</v>
      </c>
      <c r="V233" s="44">
        <f t="shared" ref="V233:V249" si="22">V232+1/COUNT($S$231:$S$249)</f>
        <v>0.15789473684210525</v>
      </c>
    </row>
    <row r="234" spans="18:22" x14ac:dyDescent="0.3">
      <c r="R234" s="90"/>
      <c r="S234" s="44">
        <v>444755</v>
      </c>
      <c r="T234" s="44">
        <v>12</v>
      </c>
      <c r="U234" s="90">
        <f t="shared" si="20"/>
        <v>0</v>
      </c>
      <c r="V234" s="44">
        <f t="shared" si="22"/>
        <v>0.21052631578947367</v>
      </c>
    </row>
    <row r="235" spans="18:22" x14ac:dyDescent="0.3">
      <c r="R235" s="90"/>
      <c r="S235" s="44">
        <v>446818</v>
      </c>
      <c r="T235" s="44">
        <v>3</v>
      </c>
      <c r="U235" s="90">
        <f t="shared" si="20"/>
        <v>0</v>
      </c>
      <c r="V235" s="44">
        <f t="shared" si="22"/>
        <v>0.26315789473684209</v>
      </c>
    </row>
    <row r="236" spans="18:22" x14ac:dyDescent="0.3">
      <c r="R236" s="90"/>
      <c r="S236" s="44">
        <v>451706</v>
      </c>
      <c r="T236" s="44">
        <v>12</v>
      </c>
      <c r="U236" s="90">
        <f t="shared" si="20"/>
        <v>0</v>
      </c>
      <c r="V236" s="44">
        <f t="shared" si="22"/>
        <v>0.31578947368421051</v>
      </c>
    </row>
    <row r="237" spans="18:22" x14ac:dyDescent="0.3">
      <c r="R237" s="90"/>
      <c r="S237" s="44">
        <v>453578</v>
      </c>
      <c r="T237" s="44">
        <v>7</v>
      </c>
      <c r="U237" s="90">
        <f t="shared" si="20"/>
        <v>0</v>
      </c>
      <c r="V237" s="44">
        <f t="shared" si="22"/>
        <v>0.36842105263157893</v>
      </c>
    </row>
    <row r="238" spans="18:22" x14ac:dyDescent="0.3">
      <c r="R238" s="90"/>
      <c r="S238" s="44">
        <v>454079</v>
      </c>
      <c r="T238" s="44">
        <v>0</v>
      </c>
      <c r="U238" s="90">
        <f t="shared" si="20"/>
        <v>0</v>
      </c>
      <c r="V238" s="44">
        <f t="shared" si="22"/>
        <v>0.42105263157894735</v>
      </c>
    </row>
    <row r="239" spans="18:22" x14ac:dyDescent="0.3">
      <c r="R239" s="90"/>
      <c r="S239" s="44">
        <v>454901</v>
      </c>
      <c r="T239" s="44">
        <v>10</v>
      </c>
      <c r="U239" s="90">
        <f t="shared" si="20"/>
        <v>0</v>
      </c>
      <c r="V239" s="44">
        <f t="shared" si="22"/>
        <v>0.47368421052631576</v>
      </c>
    </row>
    <row r="240" spans="18:22" x14ac:dyDescent="0.3">
      <c r="R240" s="90"/>
      <c r="S240" s="44">
        <v>454993</v>
      </c>
      <c r="T240" s="44">
        <v>9</v>
      </c>
      <c r="U240" s="90">
        <f t="shared" si="20"/>
        <v>0</v>
      </c>
      <c r="V240" s="44">
        <f t="shared" si="22"/>
        <v>0.52631578947368418</v>
      </c>
    </row>
    <row r="241" spans="18:22" x14ac:dyDescent="0.3">
      <c r="R241" s="90"/>
      <c r="S241" s="44">
        <v>455538</v>
      </c>
      <c r="T241" s="44">
        <v>15</v>
      </c>
      <c r="U241" s="90">
        <f t="shared" si="20"/>
        <v>0</v>
      </c>
      <c r="V241" s="44">
        <f t="shared" si="22"/>
        <v>0.57894736842105265</v>
      </c>
    </row>
    <row r="242" spans="18:22" x14ac:dyDescent="0.3">
      <c r="R242" s="90"/>
      <c r="S242" s="44">
        <v>460293</v>
      </c>
      <c r="T242" s="44">
        <v>4</v>
      </c>
      <c r="U242" s="90">
        <f t="shared" si="20"/>
        <v>0</v>
      </c>
      <c r="V242" s="44">
        <f t="shared" si="22"/>
        <v>0.63157894736842102</v>
      </c>
    </row>
    <row r="243" spans="18:22" x14ac:dyDescent="0.3">
      <c r="R243" s="90"/>
      <c r="S243" s="44">
        <v>464417</v>
      </c>
      <c r="T243" s="44">
        <v>8</v>
      </c>
      <c r="U243" s="90">
        <f t="shared" si="20"/>
        <v>0</v>
      </c>
      <c r="V243" s="44">
        <f t="shared" si="22"/>
        <v>0.68421052631578938</v>
      </c>
    </row>
    <row r="244" spans="18:22" x14ac:dyDescent="0.3">
      <c r="R244" s="90"/>
      <c r="S244" s="44">
        <v>467016</v>
      </c>
      <c r="T244" s="44">
        <v>3</v>
      </c>
      <c r="U244" s="90">
        <f t="shared" si="20"/>
        <v>0</v>
      </c>
      <c r="V244" s="44">
        <f t="shared" si="22"/>
        <v>0.73684210526315774</v>
      </c>
    </row>
    <row r="245" spans="18:22" x14ac:dyDescent="0.3">
      <c r="R245" s="90"/>
      <c r="S245" s="44">
        <v>469383</v>
      </c>
      <c r="T245" s="44">
        <v>6</v>
      </c>
      <c r="U245" s="90">
        <f t="shared" si="20"/>
        <v>0</v>
      </c>
      <c r="V245" s="44">
        <f t="shared" si="22"/>
        <v>0.78947368421052611</v>
      </c>
    </row>
    <row r="246" spans="18:22" x14ac:dyDescent="0.3">
      <c r="R246" s="90"/>
      <c r="S246" s="44">
        <v>473666</v>
      </c>
      <c r="T246" s="44">
        <v>9</v>
      </c>
      <c r="U246" s="90">
        <f t="shared" si="20"/>
        <v>0</v>
      </c>
      <c r="V246" s="44">
        <f t="shared" si="22"/>
        <v>0.84210526315789447</v>
      </c>
    </row>
    <row r="247" spans="18:22" x14ac:dyDescent="0.3">
      <c r="R247" s="90"/>
      <c r="S247" s="44">
        <v>480705</v>
      </c>
      <c r="T247" s="44">
        <v>6</v>
      </c>
      <c r="U247" s="90">
        <f t="shared" si="20"/>
        <v>0</v>
      </c>
      <c r="V247" s="44">
        <f t="shared" si="22"/>
        <v>0.89473684210526283</v>
      </c>
    </row>
    <row r="248" spans="18:22" x14ac:dyDescent="0.3">
      <c r="R248" s="90"/>
      <c r="S248" s="44">
        <v>487420</v>
      </c>
      <c r="T248" s="44">
        <v>12</v>
      </c>
      <c r="U248" s="90">
        <f t="shared" si="20"/>
        <v>0</v>
      </c>
      <c r="V248" s="44">
        <f t="shared" si="22"/>
        <v>0.94736842105263119</v>
      </c>
    </row>
    <row r="249" spans="18:22" x14ac:dyDescent="0.3">
      <c r="R249" s="93"/>
      <c r="S249" s="44">
        <v>488545</v>
      </c>
      <c r="T249" s="44">
        <v>14</v>
      </c>
      <c r="U249" s="93">
        <f t="shared" si="20"/>
        <v>0</v>
      </c>
      <c r="V249" s="44">
        <f t="shared" si="22"/>
        <v>0.99999999999999956</v>
      </c>
    </row>
    <row r="250" spans="18:22" x14ac:dyDescent="0.3">
      <c r="R250" s="92">
        <v>11</v>
      </c>
      <c r="S250" s="44">
        <v>440730</v>
      </c>
      <c r="T250" s="44">
        <v>10</v>
      </c>
      <c r="U250" s="92">
        <f t="shared" si="20"/>
        <v>0.45833333333333331</v>
      </c>
      <c r="V250" s="44">
        <f>1/COUNT($S$250:$S$266)</f>
        <v>5.8823529411764705E-2</v>
      </c>
    </row>
    <row r="251" spans="18:22" x14ac:dyDescent="0.3">
      <c r="R251" s="90"/>
      <c r="S251" s="44">
        <v>440768</v>
      </c>
      <c r="T251" s="44">
        <v>3</v>
      </c>
      <c r="U251" s="90">
        <f t="shared" si="20"/>
        <v>0</v>
      </c>
      <c r="V251" s="44">
        <f>V250+1/COUNT($S$250:$S$266)</f>
        <v>0.11764705882352941</v>
      </c>
    </row>
    <row r="252" spans="18:22" x14ac:dyDescent="0.3">
      <c r="R252" s="90"/>
      <c r="S252" s="44">
        <v>441938</v>
      </c>
      <c r="T252" s="44">
        <v>13</v>
      </c>
      <c r="U252" s="90">
        <f t="shared" si="20"/>
        <v>0</v>
      </c>
      <c r="V252" s="44">
        <f t="shared" ref="V252:V266" si="23">V251+1/COUNT($S$250:$S$266)</f>
        <v>0.1764705882352941</v>
      </c>
    </row>
    <row r="253" spans="18:22" x14ac:dyDescent="0.3">
      <c r="R253" s="90"/>
      <c r="S253" s="44">
        <v>444278</v>
      </c>
      <c r="T253" s="44">
        <v>6</v>
      </c>
      <c r="U253" s="90">
        <f t="shared" si="20"/>
        <v>0</v>
      </c>
      <c r="V253" s="44">
        <f t="shared" si="23"/>
        <v>0.23529411764705882</v>
      </c>
    </row>
    <row r="254" spans="18:22" x14ac:dyDescent="0.3">
      <c r="R254" s="90"/>
      <c r="S254" s="44">
        <v>447525</v>
      </c>
      <c r="T254" s="44">
        <v>5</v>
      </c>
      <c r="U254" s="90">
        <f t="shared" si="20"/>
        <v>0</v>
      </c>
      <c r="V254" s="44">
        <f t="shared" si="23"/>
        <v>0.29411764705882354</v>
      </c>
    </row>
    <row r="255" spans="18:22" x14ac:dyDescent="0.3">
      <c r="R255" s="90"/>
      <c r="S255" s="44">
        <v>448626</v>
      </c>
      <c r="T255" s="44">
        <v>5</v>
      </c>
      <c r="U255" s="90">
        <f t="shared" si="20"/>
        <v>0</v>
      </c>
      <c r="V255" s="44">
        <f t="shared" si="23"/>
        <v>0.35294117647058826</v>
      </c>
    </row>
    <row r="256" spans="18:22" x14ac:dyDescent="0.3">
      <c r="R256" s="90"/>
      <c r="S256" s="44">
        <v>451716</v>
      </c>
      <c r="T256" s="44">
        <v>6</v>
      </c>
      <c r="U256" s="90">
        <f t="shared" si="20"/>
        <v>0</v>
      </c>
      <c r="V256" s="44">
        <f t="shared" si="23"/>
        <v>0.41176470588235298</v>
      </c>
    </row>
    <row r="257" spans="18:22" x14ac:dyDescent="0.3">
      <c r="R257" s="90"/>
      <c r="S257" s="44">
        <v>451724</v>
      </c>
      <c r="T257" s="44">
        <v>12</v>
      </c>
      <c r="U257" s="90">
        <f t="shared" si="20"/>
        <v>0</v>
      </c>
      <c r="V257" s="44">
        <f t="shared" si="23"/>
        <v>0.4705882352941177</v>
      </c>
    </row>
    <row r="258" spans="18:22" x14ac:dyDescent="0.3">
      <c r="R258" s="90"/>
      <c r="S258" s="44">
        <v>459670</v>
      </c>
      <c r="T258" s="44">
        <v>8</v>
      </c>
      <c r="U258" s="90">
        <f t="shared" si="20"/>
        <v>0</v>
      </c>
      <c r="V258" s="44">
        <f t="shared" si="23"/>
        <v>0.52941176470588236</v>
      </c>
    </row>
    <row r="259" spans="18:22" x14ac:dyDescent="0.3">
      <c r="R259" s="90"/>
      <c r="S259" s="44">
        <v>465174</v>
      </c>
      <c r="T259" s="44">
        <v>14</v>
      </c>
      <c r="U259" s="90">
        <f t="shared" si="20"/>
        <v>0</v>
      </c>
      <c r="V259" s="44">
        <f t="shared" si="23"/>
        <v>0.58823529411764708</v>
      </c>
    </row>
    <row r="260" spans="18:22" x14ac:dyDescent="0.3">
      <c r="R260" s="90"/>
      <c r="S260" s="44">
        <v>467950</v>
      </c>
      <c r="T260" s="44">
        <v>7</v>
      </c>
      <c r="U260" s="90">
        <f t="shared" ref="U260:U323" si="24">R260/$R$595</f>
        <v>0</v>
      </c>
      <c r="V260" s="44">
        <f t="shared" si="23"/>
        <v>0.6470588235294118</v>
      </c>
    </row>
    <row r="261" spans="18:22" x14ac:dyDescent="0.3">
      <c r="R261" s="90"/>
      <c r="S261" s="44">
        <v>472457</v>
      </c>
      <c r="T261" s="44">
        <v>5</v>
      </c>
      <c r="U261" s="90">
        <f t="shared" si="24"/>
        <v>0</v>
      </c>
      <c r="V261" s="44">
        <f t="shared" si="23"/>
        <v>0.70588235294117652</v>
      </c>
    </row>
    <row r="262" spans="18:22" x14ac:dyDescent="0.3">
      <c r="R262" s="90"/>
      <c r="S262" s="44">
        <v>472518</v>
      </c>
      <c r="T262" s="44">
        <v>7</v>
      </c>
      <c r="U262" s="90">
        <f t="shared" si="24"/>
        <v>0</v>
      </c>
      <c r="V262" s="44">
        <f t="shared" si="23"/>
        <v>0.76470588235294124</v>
      </c>
    </row>
    <row r="263" spans="18:22" x14ac:dyDescent="0.3">
      <c r="R263" s="90"/>
      <c r="S263" s="44">
        <v>474052</v>
      </c>
      <c r="T263" s="44">
        <v>4</v>
      </c>
      <c r="U263" s="90">
        <f t="shared" si="24"/>
        <v>0</v>
      </c>
      <c r="V263" s="44">
        <f t="shared" si="23"/>
        <v>0.82352941176470595</v>
      </c>
    </row>
    <row r="264" spans="18:22" x14ac:dyDescent="0.3">
      <c r="R264" s="90"/>
      <c r="S264" s="44">
        <v>478084</v>
      </c>
      <c r="T264" s="44">
        <v>2</v>
      </c>
      <c r="U264" s="90">
        <f t="shared" si="24"/>
        <v>0</v>
      </c>
      <c r="V264" s="44">
        <f t="shared" si="23"/>
        <v>0.88235294117647067</v>
      </c>
    </row>
    <row r="265" spans="18:22" x14ac:dyDescent="0.3">
      <c r="R265" s="90"/>
      <c r="S265" s="44">
        <v>479002</v>
      </c>
      <c r="T265" s="44">
        <v>8</v>
      </c>
      <c r="U265" s="90">
        <f t="shared" si="24"/>
        <v>0</v>
      </c>
      <c r="V265" s="44">
        <f t="shared" si="23"/>
        <v>0.94117647058823539</v>
      </c>
    </row>
    <row r="266" spans="18:22" x14ac:dyDescent="0.3">
      <c r="R266" s="93"/>
      <c r="S266" s="44">
        <v>485262</v>
      </c>
      <c r="T266" s="44">
        <v>15</v>
      </c>
      <c r="U266" s="93">
        <f t="shared" si="24"/>
        <v>0</v>
      </c>
      <c r="V266" s="44">
        <f t="shared" si="23"/>
        <v>1</v>
      </c>
    </row>
    <row r="267" spans="18:22" x14ac:dyDescent="0.3">
      <c r="R267" s="92">
        <v>12</v>
      </c>
      <c r="S267" s="44">
        <v>439204</v>
      </c>
      <c r="T267" s="44">
        <v>5</v>
      </c>
      <c r="U267" s="92">
        <f t="shared" si="24"/>
        <v>0.5</v>
      </c>
      <c r="V267" s="44">
        <f>1/COUNT($S$267:$S$292)</f>
        <v>3.8461538461538464E-2</v>
      </c>
    </row>
    <row r="268" spans="18:22" x14ac:dyDescent="0.3">
      <c r="R268" s="90"/>
      <c r="S268" s="44">
        <v>440735</v>
      </c>
      <c r="T268" s="44">
        <v>12</v>
      </c>
      <c r="U268" s="90">
        <f t="shared" si="24"/>
        <v>0</v>
      </c>
      <c r="V268" s="44">
        <f>V267+1/COUNT($S$267:$S$292)</f>
        <v>7.6923076923076927E-2</v>
      </c>
    </row>
    <row r="269" spans="18:22" x14ac:dyDescent="0.3">
      <c r="R269" s="90"/>
      <c r="S269" s="44">
        <v>440762</v>
      </c>
      <c r="T269" s="44">
        <v>9</v>
      </c>
      <c r="U269" s="90">
        <f t="shared" si="24"/>
        <v>0</v>
      </c>
      <c r="V269" s="44">
        <f t="shared" ref="V269:V292" si="25">V268+1/COUNT($S$267:$S$292)</f>
        <v>0.11538461538461539</v>
      </c>
    </row>
    <row r="270" spans="18:22" x14ac:dyDescent="0.3">
      <c r="R270" s="90"/>
      <c r="S270" s="44">
        <v>440848</v>
      </c>
      <c r="T270" s="44">
        <v>15</v>
      </c>
      <c r="U270" s="90">
        <f t="shared" si="24"/>
        <v>0</v>
      </c>
      <c r="V270" s="44">
        <f t="shared" si="25"/>
        <v>0.15384615384615385</v>
      </c>
    </row>
    <row r="271" spans="18:22" x14ac:dyDescent="0.3">
      <c r="R271" s="90"/>
      <c r="S271" s="44">
        <v>441799</v>
      </c>
      <c r="T271" s="44">
        <v>7</v>
      </c>
      <c r="U271" s="90">
        <f t="shared" si="24"/>
        <v>0</v>
      </c>
      <c r="V271" s="44">
        <f t="shared" si="25"/>
        <v>0.19230769230769232</v>
      </c>
    </row>
    <row r="272" spans="18:22" x14ac:dyDescent="0.3">
      <c r="R272" s="90"/>
      <c r="S272" s="44">
        <v>441842</v>
      </c>
      <c r="T272" s="44">
        <v>2</v>
      </c>
      <c r="U272" s="90">
        <f t="shared" si="24"/>
        <v>0</v>
      </c>
      <c r="V272" s="44">
        <f t="shared" si="25"/>
        <v>0.23076923076923078</v>
      </c>
    </row>
    <row r="273" spans="18:22" x14ac:dyDescent="0.3">
      <c r="R273" s="90"/>
      <c r="S273" s="44">
        <v>443541</v>
      </c>
      <c r="T273" s="44">
        <v>8</v>
      </c>
      <c r="U273" s="90">
        <f t="shared" si="24"/>
        <v>0</v>
      </c>
      <c r="V273" s="44">
        <f t="shared" si="25"/>
        <v>0.26923076923076927</v>
      </c>
    </row>
    <row r="274" spans="18:22" x14ac:dyDescent="0.3">
      <c r="R274" s="90"/>
      <c r="S274" s="44">
        <v>443542</v>
      </c>
      <c r="T274" s="44">
        <v>0</v>
      </c>
      <c r="U274" s="90">
        <f t="shared" si="24"/>
        <v>0</v>
      </c>
      <c r="V274" s="44">
        <f t="shared" si="25"/>
        <v>0.30769230769230771</v>
      </c>
    </row>
    <row r="275" spans="18:22" x14ac:dyDescent="0.3">
      <c r="R275" s="90"/>
      <c r="S275" s="44">
        <v>448485</v>
      </c>
      <c r="T275" s="44">
        <v>12</v>
      </c>
      <c r="U275" s="90">
        <f t="shared" si="24"/>
        <v>0</v>
      </c>
      <c r="V275" s="44">
        <f t="shared" si="25"/>
        <v>0.34615384615384615</v>
      </c>
    </row>
    <row r="276" spans="18:22" x14ac:dyDescent="0.3">
      <c r="R276" s="90"/>
      <c r="S276" s="44">
        <v>448486</v>
      </c>
      <c r="T276" s="44">
        <v>12</v>
      </c>
      <c r="U276" s="90">
        <f t="shared" si="24"/>
        <v>0</v>
      </c>
      <c r="V276" s="44">
        <f t="shared" si="25"/>
        <v>0.38461538461538458</v>
      </c>
    </row>
    <row r="277" spans="18:22" x14ac:dyDescent="0.3">
      <c r="R277" s="90"/>
      <c r="S277" s="44">
        <v>453317</v>
      </c>
      <c r="T277" s="44">
        <v>1</v>
      </c>
      <c r="U277" s="90">
        <f t="shared" si="24"/>
        <v>0</v>
      </c>
      <c r="V277" s="44">
        <f t="shared" si="25"/>
        <v>0.42307692307692302</v>
      </c>
    </row>
    <row r="278" spans="18:22" x14ac:dyDescent="0.3">
      <c r="R278" s="90"/>
      <c r="S278" s="44">
        <v>455383</v>
      </c>
      <c r="T278" s="44">
        <v>14</v>
      </c>
      <c r="U278" s="90">
        <f t="shared" si="24"/>
        <v>0</v>
      </c>
      <c r="V278" s="44">
        <f t="shared" si="25"/>
        <v>0.46153846153846145</v>
      </c>
    </row>
    <row r="279" spans="18:22" x14ac:dyDescent="0.3">
      <c r="R279" s="90"/>
      <c r="S279" s="44">
        <v>464992</v>
      </c>
      <c r="T279" s="44">
        <v>13</v>
      </c>
      <c r="U279" s="90">
        <f t="shared" si="24"/>
        <v>0</v>
      </c>
      <c r="V279" s="44">
        <f t="shared" si="25"/>
        <v>0.49999999999999989</v>
      </c>
    </row>
    <row r="280" spans="18:22" x14ac:dyDescent="0.3">
      <c r="R280" s="90"/>
      <c r="S280" s="44">
        <v>465912</v>
      </c>
      <c r="T280" s="44">
        <v>2</v>
      </c>
      <c r="U280" s="90">
        <f t="shared" si="24"/>
        <v>0</v>
      </c>
      <c r="V280" s="44">
        <f t="shared" si="25"/>
        <v>0.53846153846153832</v>
      </c>
    </row>
    <row r="281" spans="18:22" x14ac:dyDescent="0.3">
      <c r="R281" s="90"/>
      <c r="S281" s="44">
        <v>469362</v>
      </c>
      <c r="T281" s="44">
        <v>4</v>
      </c>
      <c r="U281" s="90">
        <f t="shared" si="24"/>
        <v>0</v>
      </c>
      <c r="V281" s="44">
        <f t="shared" si="25"/>
        <v>0.57692307692307676</v>
      </c>
    </row>
    <row r="282" spans="18:22" x14ac:dyDescent="0.3">
      <c r="R282" s="90"/>
      <c r="S282" s="44">
        <v>469371</v>
      </c>
      <c r="T282" s="44">
        <v>11</v>
      </c>
      <c r="U282" s="90">
        <f t="shared" si="24"/>
        <v>0</v>
      </c>
      <c r="V282" s="44">
        <f t="shared" si="25"/>
        <v>0.6153846153846152</v>
      </c>
    </row>
    <row r="283" spans="18:22" x14ac:dyDescent="0.3">
      <c r="R283" s="90"/>
      <c r="S283" s="44">
        <v>470440</v>
      </c>
      <c r="T283" s="44">
        <v>1</v>
      </c>
      <c r="U283" s="90">
        <f t="shared" si="24"/>
        <v>0</v>
      </c>
      <c r="V283" s="44">
        <f t="shared" si="25"/>
        <v>0.65384615384615363</v>
      </c>
    </row>
    <row r="284" spans="18:22" x14ac:dyDescent="0.3">
      <c r="R284" s="90"/>
      <c r="S284" s="44">
        <v>473656</v>
      </c>
      <c r="T284" s="44">
        <v>0</v>
      </c>
      <c r="U284" s="90">
        <f t="shared" si="24"/>
        <v>0</v>
      </c>
      <c r="V284" s="44">
        <f t="shared" si="25"/>
        <v>0.69230769230769207</v>
      </c>
    </row>
    <row r="285" spans="18:22" x14ac:dyDescent="0.3">
      <c r="R285" s="90"/>
      <c r="S285" s="44">
        <v>477216</v>
      </c>
      <c r="T285" s="44">
        <v>13</v>
      </c>
      <c r="U285" s="90">
        <f t="shared" si="24"/>
        <v>0</v>
      </c>
      <c r="V285" s="44">
        <f t="shared" si="25"/>
        <v>0.7307692307692305</v>
      </c>
    </row>
    <row r="286" spans="18:22" x14ac:dyDescent="0.3">
      <c r="R286" s="90"/>
      <c r="S286" s="44">
        <v>477387</v>
      </c>
      <c r="T286" s="44">
        <v>3</v>
      </c>
      <c r="U286" s="90">
        <f t="shared" si="24"/>
        <v>0</v>
      </c>
      <c r="V286" s="44">
        <f t="shared" si="25"/>
        <v>0.76923076923076894</v>
      </c>
    </row>
    <row r="287" spans="18:22" x14ac:dyDescent="0.3">
      <c r="R287" s="90"/>
      <c r="S287" s="44">
        <v>478139</v>
      </c>
      <c r="T287" s="44">
        <v>12</v>
      </c>
      <c r="U287" s="90">
        <f t="shared" si="24"/>
        <v>0</v>
      </c>
      <c r="V287" s="44">
        <f t="shared" si="25"/>
        <v>0.80769230769230738</v>
      </c>
    </row>
    <row r="288" spans="18:22" x14ac:dyDescent="0.3">
      <c r="R288" s="90"/>
      <c r="S288" s="44">
        <v>478480</v>
      </c>
      <c r="T288" s="44">
        <v>2</v>
      </c>
      <c r="U288" s="90">
        <f t="shared" si="24"/>
        <v>0</v>
      </c>
      <c r="V288" s="44">
        <f t="shared" si="25"/>
        <v>0.84615384615384581</v>
      </c>
    </row>
    <row r="289" spans="18:22" x14ac:dyDescent="0.3">
      <c r="R289" s="90"/>
      <c r="S289" s="44">
        <v>478921</v>
      </c>
      <c r="T289" s="44">
        <v>13</v>
      </c>
      <c r="U289" s="90">
        <f t="shared" si="24"/>
        <v>0</v>
      </c>
      <c r="V289" s="44">
        <f t="shared" si="25"/>
        <v>0.88461538461538425</v>
      </c>
    </row>
    <row r="290" spans="18:22" x14ac:dyDescent="0.3">
      <c r="R290" s="90"/>
      <c r="S290" s="44">
        <v>481037</v>
      </c>
      <c r="T290" s="44">
        <v>6</v>
      </c>
      <c r="U290" s="90">
        <f t="shared" si="24"/>
        <v>0</v>
      </c>
      <c r="V290" s="44">
        <f t="shared" si="25"/>
        <v>0.92307692307692268</v>
      </c>
    </row>
    <row r="291" spans="18:22" x14ac:dyDescent="0.3">
      <c r="R291" s="90"/>
      <c r="S291" s="44">
        <v>482686</v>
      </c>
      <c r="T291" s="44">
        <v>4</v>
      </c>
      <c r="U291" s="90">
        <f t="shared" si="24"/>
        <v>0</v>
      </c>
      <c r="V291" s="44">
        <f t="shared" si="25"/>
        <v>0.96153846153846112</v>
      </c>
    </row>
    <row r="292" spans="18:22" x14ac:dyDescent="0.3">
      <c r="R292" s="93"/>
      <c r="S292" s="44">
        <v>484807</v>
      </c>
      <c r="T292" s="44">
        <v>4</v>
      </c>
      <c r="U292" s="93">
        <f t="shared" si="24"/>
        <v>0</v>
      </c>
      <c r="V292" s="44">
        <f t="shared" si="25"/>
        <v>0.99999999999999956</v>
      </c>
    </row>
    <row r="293" spans="18:22" x14ac:dyDescent="0.3">
      <c r="R293" s="92">
        <v>13</v>
      </c>
      <c r="S293" s="44">
        <v>439258</v>
      </c>
      <c r="T293" s="44">
        <v>10</v>
      </c>
      <c r="U293" s="92">
        <f t="shared" si="24"/>
        <v>0.54166666666666663</v>
      </c>
      <c r="V293" s="44">
        <f>1/COUNT($S$293:$S$323)</f>
        <v>3.2258064516129031E-2</v>
      </c>
    </row>
    <row r="294" spans="18:22" x14ac:dyDescent="0.3">
      <c r="R294" s="90"/>
      <c r="S294" s="44">
        <v>440741</v>
      </c>
      <c r="T294" s="44">
        <v>8</v>
      </c>
      <c r="U294" s="90">
        <f t="shared" si="24"/>
        <v>0</v>
      </c>
      <c r="V294" s="44">
        <f>V293+1/COUNT($S$293:$S$323)</f>
        <v>6.4516129032258063E-2</v>
      </c>
    </row>
    <row r="295" spans="18:22" x14ac:dyDescent="0.3">
      <c r="R295" s="90"/>
      <c r="S295" s="44">
        <v>440771</v>
      </c>
      <c r="T295" s="44">
        <v>7</v>
      </c>
      <c r="U295" s="90">
        <f t="shared" si="24"/>
        <v>0</v>
      </c>
      <c r="V295" s="44">
        <f t="shared" ref="V295:V323" si="26">V294+1/COUNT($S$293:$S$323)</f>
        <v>9.6774193548387094E-2</v>
      </c>
    </row>
    <row r="296" spans="18:22" x14ac:dyDescent="0.3">
      <c r="R296" s="90"/>
      <c r="S296" s="44">
        <v>440908</v>
      </c>
      <c r="T296" s="44">
        <v>0</v>
      </c>
      <c r="U296" s="90">
        <f t="shared" si="24"/>
        <v>0</v>
      </c>
      <c r="V296" s="44">
        <f t="shared" si="26"/>
        <v>0.12903225806451613</v>
      </c>
    </row>
    <row r="297" spans="18:22" x14ac:dyDescent="0.3">
      <c r="R297" s="90"/>
      <c r="S297" s="44">
        <v>441983</v>
      </c>
      <c r="T297" s="44">
        <v>12</v>
      </c>
      <c r="U297" s="90">
        <f t="shared" si="24"/>
        <v>0</v>
      </c>
      <c r="V297" s="44">
        <f t="shared" si="26"/>
        <v>0.16129032258064516</v>
      </c>
    </row>
    <row r="298" spans="18:22" x14ac:dyDescent="0.3">
      <c r="R298" s="90"/>
      <c r="S298" s="44">
        <v>447668</v>
      </c>
      <c r="T298" s="44">
        <v>10</v>
      </c>
      <c r="U298" s="90">
        <f t="shared" si="24"/>
        <v>0</v>
      </c>
      <c r="V298" s="44">
        <f t="shared" si="26"/>
        <v>0.19354838709677419</v>
      </c>
    </row>
    <row r="299" spans="18:22" x14ac:dyDescent="0.3">
      <c r="R299" s="90"/>
      <c r="S299" s="44">
        <v>449225</v>
      </c>
      <c r="T299" s="44">
        <v>10</v>
      </c>
      <c r="U299" s="90">
        <f t="shared" si="24"/>
        <v>0</v>
      </c>
      <c r="V299" s="44">
        <f t="shared" si="26"/>
        <v>0.22580645161290322</v>
      </c>
    </row>
    <row r="300" spans="18:22" x14ac:dyDescent="0.3">
      <c r="R300" s="90"/>
      <c r="S300" s="44">
        <v>451727</v>
      </c>
      <c r="T300" s="44">
        <v>3</v>
      </c>
      <c r="U300" s="90">
        <f t="shared" si="24"/>
        <v>0</v>
      </c>
      <c r="V300" s="44">
        <f t="shared" si="26"/>
        <v>0.25806451612903225</v>
      </c>
    </row>
    <row r="301" spans="18:22" x14ac:dyDescent="0.3">
      <c r="R301" s="90"/>
      <c r="S301" s="44">
        <v>452570</v>
      </c>
      <c r="T301" s="44">
        <v>10</v>
      </c>
      <c r="U301" s="90">
        <f t="shared" si="24"/>
        <v>0</v>
      </c>
      <c r="V301" s="44">
        <f t="shared" si="26"/>
        <v>0.29032258064516125</v>
      </c>
    </row>
    <row r="302" spans="18:22" x14ac:dyDescent="0.3">
      <c r="R302" s="90"/>
      <c r="S302" s="44">
        <v>453281</v>
      </c>
      <c r="T302" s="44">
        <v>8</v>
      </c>
      <c r="U302" s="90">
        <f t="shared" si="24"/>
        <v>0</v>
      </c>
      <c r="V302" s="44">
        <f t="shared" si="26"/>
        <v>0.32258064516129026</v>
      </c>
    </row>
    <row r="303" spans="18:22" x14ac:dyDescent="0.3">
      <c r="R303" s="90"/>
      <c r="S303" s="44">
        <v>453319</v>
      </c>
      <c r="T303" s="44">
        <v>1</v>
      </c>
      <c r="U303" s="90">
        <f t="shared" si="24"/>
        <v>0</v>
      </c>
      <c r="V303" s="44">
        <f t="shared" si="26"/>
        <v>0.35483870967741926</v>
      </c>
    </row>
    <row r="304" spans="18:22" x14ac:dyDescent="0.3">
      <c r="R304" s="90"/>
      <c r="S304" s="44">
        <v>454382</v>
      </c>
      <c r="T304" s="44">
        <v>5</v>
      </c>
      <c r="U304" s="90">
        <f t="shared" si="24"/>
        <v>0</v>
      </c>
      <c r="V304" s="44">
        <f t="shared" si="26"/>
        <v>0.38709677419354827</v>
      </c>
    </row>
    <row r="305" spans="18:22" x14ac:dyDescent="0.3">
      <c r="R305" s="90"/>
      <c r="S305" s="44">
        <v>455507</v>
      </c>
      <c r="T305" s="44">
        <v>15</v>
      </c>
      <c r="U305" s="90">
        <f t="shared" si="24"/>
        <v>0</v>
      </c>
      <c r="V305" s="44">
        <f t="shared" si="26"/>
        <v>0.41935483870967727</v>
      </c>
    </row>
    <row r="306" spans="18:22" x14ac:dyDescent="0.3">
      <c r="R306" s="90"/>
      <c r="S306" s="44">
        <v>457291</v>
      </c>
      <c r="T306" s="44">
        <v>12</v>
      </c>
      <c r="U306" s="90">
        <f t="shared" si="24"/>
        <v>0</v>
      </c>
      <c r="V306" s="44">
        <f t="shared" si="26"/>
        <v>0.45161290322580627</v>
      </c>
    </row>
    <row r="307" spans="18:22" x14ac:dyDescent="0.3">
      <c r="R307" s="90"/>
      <c r="S307" s="44">
        <v>458301</v>
      </c>
      <c r="T307" s="44">
        <v>12</v>
      </c>
      <c r="U307" s="90">
        <f t="shared" si="24"/>
        <v>0</v>
      </c>
      <c r="V307" s="44">
        <f t="shared" si="26"/>
        <v>0.48387096774193528</v>
      </c>
    </row>
    <row r="308" spans="18:22" x14ac:dyDescent="0.3">
      <c r="R308" s="90"/>
      <c r="S308" s="44">
        <v>459183</v>
      </c>
      <c r="T308" s="44">
        <v>11</v>
      </c>
      <c r="U308" s="90">
        <f t="shared" si="24"/>
        <v>0</v>
      </c>
      <c r="V308" s="44">
        <f t="shared" si="26"/>
        <v>0.51612903225806428</v>
      </c>
    </row>
    <row r="309" spans="18:22" x14ac:dyDescent="0.3">
      <c r="R309" s="90"/>
      <c r="S309" s="44">
        <v>459666</v>
      </c>
      <c r="T309" s="44">
        <v>10</v>
      </c>
      <c r="U309" s="90">
        <f t="shared" si="24"/>
        <v>0</v>
      </c>
      <c r="V309" s="44">
        <f t="shared" si="26"/>
        <v>0.54838709677419328</v>
      </c>
    </row>
    <row r="310" spans="18:22" x14ac:dyDescent="0.3">
      <c r="R310" s="90"/>
      <c r="S310" s="44">
        <v>462770</v>
      </c>
      <c r="T310" s="44">
        <v>9</v>
      </c>
      <c r="U310" s="90">
        <f t="shared" si="24"/>
        <v>0</v>
      </c>
      <c r="V310" s="44">
        <f t="shared" si="26"/>
        <v>0.58064516129032229</v>
      </c>
    </row>
    <row r="311" spans="18:22" x14ac:dyDescent="0.3">
      <c r="R311" s="90"/>
      <c r="S311" s="44">
        <v>464846</v>
      </c>
      <c r="T311" s="44">
        <v>15</v>
      </c>
      <c r="U311" s="90">
        <f t="shared" si="24"/>
        <v>0</v>
      </c>
      <c r="V311" s="44">
        <f t="shared" si="26"/>
        <v>0.61290322580645129</v>
      </c>
    </row>
    <row r="312" spans="18:22" x14ac:dyDescent="0.3">
      <c r="R312" s="90"/>
      <c r="S312" s="44">
        <v>467896</v>
      </c>
      <c r="T312" s="44">
        <v>9</v>
      </c>
      <c r="U312" s="90">
        <f t="shared" si="24"/>
        <v>0</v>
      </c>
      <c r="V312" s="44">
        <f t="shared" si="26"/>
        <v>0.64516129032258029</v>
      </c>
    </row>
    <row r="313" spans="18:22" x14ac:dyDescent="0.3">
      <c r="R313" s="90"/>
      <c r="S313" s="44">
        <v>472671</v>
      </c>
      <c r="T313" s="44">
        <v>5</v>
      </c>
      <c r="U313" s="90">
        <f t="shared" si="24"/>
        <v>0</v>
      </c>
      <c r="V313" s="44">
        <f t="shared" si="26"/>
        <v>0.6774193548387093</v>
      </c>
    </row>
    <row r="314" spans="18:22" x14ac:dyDescent="0.3">
      <c r="R314" s="90"/>
      <c r="S314" s="44">
        <v>473702</v>
      </c>
      <c r="T314" s="44">
        <v>14</v>
      </c>
      <c r="U314" s="90">
        <f t="shared" si="24"/>
        <v>0</v>
      </c>
      <c r="V314" s="44">
        <f t="shared" si="26"/>
        <v>0.7096774193548383</v>
      </c>
    </row>
    <row r="315" spans="18:22" x14ac:dyDescent="0.3">
      <c r="R315" s="90"/>
      <c r="S315" s="44">
        <v>476488</v>
      </c>
      <c r="T315" s="44">
        <v>13</v>
      </c>
      <c r="U315" s="90">
        <f t="shared" si="24"/>
        <v>0</v>
      </c>
      <c r="V315" s="44">
        <f t="shared" si="26"/>
        <v>0.74193548387096731</v>
      </c>
    </row>
    <row r="316" spans="18:22" x14ac:dyDescent="0.3">
      <c r="R316" s="90"/>
      <c r="S316" s="44">
        <v>477371</v>
      </c>
      <c r="T316" s="44">
        <v>6</v>
      </c>
      <c r="U316" s="90">
        <f t="shared" si="24"/>
        <v>0</v>
      </c>
      <c r="V316" s="44">
        <f t="shared" si="26"/>
        <v>0.77419354838709631</v>
      </c>
    </row>
    <row r="317" spans="18:22" x14ac:dyDescent="0.3">
      <c r="R317" s="90"/>
      <c r="S317" s="44">
        <v>478235</v>
      </c>
      <c r="T317" s="44">
        <v>8</v>
      </c>
      <c r="U317" s="90">
        <f t="shared" si="24"/>
        <v>0</v>
      </c>
      <c r="V317" s="44">
        <f t="shared" si="26"/>
        <v>0.80645161290322531</v>
      </c>
    </row>
    <row r="318" spans="18:22" x14ac:dyDescent="0.3">
      <c r="R318" s="90"/>
      <c r="S318" s="44">
        <v>480724</v>
      </c>
      <c r="T318" s="44">
        <v>0</v>
      </c>
      <c r="U318" s="90">
        <f t="shared" si="24"/>
        <v>0</v>
      </c>
      <c r="V318" s="44">
        <f t="shared" si="26"/>
        <v>0.83870967741935432</v>
      </c>
    </row>
    <row r="319" spans="18:22" x14ac:dyDescent="0.3">
      <c r="R319" s="90"/>
      <c r="S319" s="44">
        <v>481605</v>
      </c>
      <c r="T319" s="44">
        <v>13</v>
      </c>
      <c r="U319" s="90">
        <f t="shared" si="24"/>
        <v>0</v>
      </c>
      <c r="V319" s="44">
        <f t="shared" si="26"/>
        <v>0.87096774193548332</v>
      </c>
    </row>
    <row r="320" spans="18:22" x14ac:dyDescent="0.3">
      <c r="R320" s="90"/>
      <c r="S320" s="44">
        <v>482233</v>
      </c>
      <c r="T320" s="44">
        <v>6</v>
      </c>
      <c r="U320" s="90">
        <f t="shared" si="24"/>
        <v>0</v>
      </c>
      <c r="V320" s="44">
        <f t="shared" si="26"/>
        <v>0.90322580645161232</v>
      </c>
    </row>
    <row r="321" spans="18:22" x14ac:dyDescent="0.3">
      <c r="R321" s="90"/>
      <c r="S321" s="44">
        <v>482495</v>
      </c>
      <c r="T321" s="44">
        <v>13</v>
      </c>
      <c r="U321" s="90">
        <f t="shared" si="24"/>
        <v>0</v>
      </c>
      <c r="V321" s="44">
        <f t="shared" si="26"/>
        <v>0.93548387096774133</v>
      </c>
    </row>
    <row r="322" spans="18:22" x14ac:dyDescent="0.3">
      <c r="R322" s="90"/>
      <c r="S322" s="44">
        <v>487401</v>
      </c>
      <c r="T322" s="44">
        <v>14</v>
      </c>
      <c r="U322" s="90">
        <f t="shared" si="24"/>
        <v>0</v>
      </c>
      <c r="V322" s="44">
        <f t="shared" si="26"/>
        <v>0.96774193548387033</v>
      </c>
    </row>
    <row r="323" spans="18:22" x14ac:dyDescent="0.3">
      <c r="R323" s="93"/>
      <c r="S323" s="44">
        <v>487411</v>
      </c>
      <c r="T323" s="44">
        <v>9</v>
      </c>
      <c r="U323" s="93">
        <f t="shared" si="24"/>
        <v>0</v>
      </c>
      <c r="V323" s="44">
        <f t="shared" si="26"/>
        <v>0.99999999999999933</v>
      </c>
    </row>
    <row r="324" spans="18:22" x14ac:dyDescent="0.3">
      <c r="R324" s="92">
        <v>14</v>
      </c>
      <c r="S324" s="44">
        <v>440696</v>
      </c>
      <c r="T324" s="44">
        <v>1</v>
      </c>
      <c r="U324" s="92">
        <f t="shared" ref="U324:U387" si="27">R324/$R$595</f>
        <v>0.58333333333333337</v>
      </c>
      <c r="V324" s="44">
        <f>1/COUNT($S$324:$S$354)</f>
        <v>3.2258064516129031E-2</v>
      </c>
    </row>
    <row r="325" spans="18:22" x14ac:dyDescent="0.3">
      <c r="R325" s="90"/>
      <c r="S325" s="44">
        <v>441129</v>
      </c>
      <c r="T325" s="44">
        <v>0</v>
      </c>
      <c r="U325" s="90">
        <f t="shared" si="27"/>
        <v>0</v>
      </c>
      <c r="V325" s="44">
        <f>V324+1/COUNT($S$324:$S$354)</f>
        <v>6.4516129032258063E-2</v>
      </c>
    </row>
    <row r="326" spans="18:22" x14ac:dyDescent="0.3">
      <c r="R326" s="90"/>
      <c r="S326" s="44">
        <v>441478</v>
      </c>
      <c r="T326" s="44">
        <v>8</v>
      </c>
      <c r="U326" s="90">
        <f t="shared" si="27"/>
        <v>0</v>
      </c>
      <c r="V326" s="44">
        <f t="shared" ref="V326:V354" si="28">V325+1/COUNT($S$324:$S$354)</f>
        <v>9.6774193548387094E-2</v>
      </c>
    </row>
    <row r="327" spans="18:22" x14ac:dyDescent="0.3">
      <c r="R327" s="90"/>
      <c r="S327" s="44">
        <v>441801</v>
      </c>
      <c r="T327" s="44">
        <v>0</v>
      </c>
      <c r="U327" s="90">
        <f t="shared" si="27"/>
        <v>0</v>
      </c>
      <c r="V327" s="44">
        <f t="shared" si="28"/>
        <v>0.12903225806451613</v>
      </c>
    </row>
    <row r="328" spans="18:22" x14ac:dyDescent="0.3">
      <c r="R328" s="90"/>
      <c r="S328" s="44">
        <v>442612</v>
      </c>
      <c r="T328" s="44">
        <v>14</v>
      </c>
      <c r="U328" s="90">
        <f t="shared" si="27"/>
        <v>0</v>
      </c>
      <c r="V328" s="44">
        <f t="shared" si="28"/>
        <v>0.16129032258064516</v>
      </c>
    </row>
    <row r="329" spans="18:22" x14ac:dyDescent="0.3">
      <c r="R329" s="90"/>
      <c r="S329" s="44">
        <v>443849</v>
      </c>
      <c r="T329" s="44">
        <v>14</v>
      </c>
      <c r="U329" s="90">
        <f t="shared" si="27"/>
        <v>0</v>
      </c>
      <c r="V329" s="44">
        <f t="shared" si="28"/>
        <v>0.19354838709677419</v>
      </c>
    </row>
    <row r="330" spans="18:22" x14ac:dyDescent="0.3">
      <c r="R330" s="90"/>
      <c r="S330" s="44">
        <v>445391</v>
      </c>
      <c r="T330" s="44">
        <v>12</v>
      </c>
      <c r="U330" s="90">
        <f t="shared" si="27"/>
        <v>0</v>
      </c>
      <c r="V330" s="44">
        <f t="shared" si="28"/>
        <v>0.22580645161290322</v>
      </c>
    </row>
    <row r="331" spans="18:22" x14ac:dyDescent="0.3">
      <c r="R331" s="90"/>
      <c r="S331" s="44">
        <v>447410</v>
      </c>
      <c r="T331" s="44">
        <v>5</v>
      </c>
      <c r="U331" s="90">
        <f t="shared" si="27"/>
        <v>0</v>
      </c>
      <c r="V331" s="44">
        <f t="shared" si="28"/>
        <v>0.25806451612903225</v>
      </c>
    </row>
    <row r="332" spans="18:22" x14ac:dyDescent="0.3">
      <c r="R332" s="90"/>
      <c r="S332" s="44">
        <v>447512</v>
      </c>
      <c r="T332" s="44">
        <v>6</v>
      </c>
      <c r="U332" s="90">
        <f t="shared" si="27"/>
        <v>0</v>
      </c>
      <c r="V332" s="44">
        <f t="shared" si="28"/>
        <v>0.29032258064516125</v>
      </c>
    </row>
    <row r="333" spans="18:22" x14ac:dyDescent="0.3">
      <c r="R333" s="90"/>
      <c r="S333" s="44">
        <v>448642</v>
      </c>
      <c r="T333" s="44">
        <v>12</v>
      </c>
      <c r="U333" s="90">
        <f t="shared" si="27"/>
        <v>0</v>
      </c>
      <c r="V333" s="44">
        <f t="shared" si="28"/>
        <v>0.32258064516129026</v>
      </c>
    </row>
    <row r="334" spans="18:22" x14ac:dyDescent="0.3">
      <c r="R334" s="90"/>
      <c r="S334" s="44">
        <v>449963</v>
      </c>
      <c r="T334" s="44">
        <v>2</v>
      </c>
      <c r="U334" s="90">
        <f t="shared" si="27"/>
        <v>0</v>
      </c>
      <c r="V334" s="44">
        <f t="shared" si="28"/>
        <v>0.35483870967741926</v>
      </c>
    </row>
    <row r="335" spans="18:22" x14ac:dyDescent="0.3">
      <c r="R335" s="90"/>
      <c r="S335" s="44">
        <v>451480</v>
      </c>
      <c r="T335" s="44">
        <v>11</v>
      </c>
      <c r="U335" s="90">
        <f t="shared" si="27"/>
        <v>0</v>
      </c>
      <c r="V335" s="44">
        <f t="shared" si="28"/>
        <v>0.38709677419354827</v>
      </c>
    </row>
    <row r="336" spans="18:22" x14ac:dyDescent="0.3">
      <c r="R336" s="90"/>
      <c r="S336" s="6">
        <v>452564</v>
      </c>
      <c r="T336" s="6">
        <v>8</v>
      </c>
      <c r="U336" s="90">
        <f t="shared" si="27"/>
        <v>0</v>
      </c>
      <c r="V336" s="44">
        <f t="shared" si="28"/>
        <v>0.41935483870967727</v>
      </c>
    </row>
    <row r="337" spans="18:22" x14ac:dyDescent="0.3">
      <c r="R337" s="90"/>
      <c r="S337" s="44">
        <v>453594</v>
      </c>
      <c r="T337" s="44">
        <v>1</v>
      </c>
      <c r="U337" s="90">
        <f t="shared" si="27"/>
        <v>0</v>
      </c>
      <c r="V337" s="44">
        <f t="shared" si="28"/>
        <v>0.45161290322580627</v>
      </c>
    </row>
    <row r="338" spans="18:22" x14ac:dyDescent="0.3">
      <c r="R338" s="90"/>
      <c r="S338" s="44">
        <v>456409</v>
      </c>
      <c r="T338" s="44">
        <v>10</v>
      </c>
      <c r="U338" s="90">
        <f t="shared" si="27"/>
        <v>0</v>
      </c>
      <c r="V338" s="44">
        <f t="shared" si="28"/>
        <v>0.48387096774193528</v>
      </c>
    </row>
    <row r="339" spans="18:22" x14ac:dyDescent="0.3">
      <c r="R339" s="90"/>
      <c r="S339" s="44">
        <v>459668</v>
      </c>
      <c r="T339" s="44">
        <v>9</v>
      </c>
      <c r="U339" s="90">
        <f t="shared" si="27"/>
        <v>0</v>
      </c>
      <c r="V339" s="44">
        <f t="shared" si="28"/>
        <v>0.51612903225806428</v>
      </c>
    </row>
    <row r="340" spans="18:22" x14ac:dyDescent="0.3">
      <c r="R340" s="90"/>
      <c r="S340" s="44">
        <v>460605</v>
      </c>
      <c r="T340" s="44">
        <v>7</v>
      </c>
      <c r="U340" s="90">
        <f t="shared" si="27"/>
        <v>0</v>
      </c>
      <c r="V340" s="44">
        <f t="shared" si="28"/>
        <v>0.54838709677419328</v>
      </c>
    </row>
    <row r="341" spans="18:22" x14ac:dyDescent="0.3">
      <c r="R341" s="90"/>
      <c r="S341" s="44">
        <v>462886</v>
      </c>
      <c r="T341" s="44">
        <v>0</v>
      </c>
      <c r="U341" s="90">
        <f t="shared" si="27"/>
        <v>0</v>
      </c>
      <c r="V341" s="44">
        <f t="shared" si="28"/>
        <v>0.58064516129032229</v>
      </c>
    </row>
    <row r="342" spans="18:22" x14ac:dyDescent="0.3">
      <c r="R342" s="90"/>
      <c r="S342" s="53">
        <v>464555</v>
      </c>
      <c r="T342" s="53">
        <v>2</v>
      </c>
      <c r="U342" s="90">
        <f t="shared" si="27"/>
        <v>0</v>
      </c>
      <c r="V342" s="44">
        <f t="shared" si="28"/>
        <v>0.61290322580645129</v>
      </c>
    </row>
    <row r="343" spans="18:22" x14ac:dyDescent="0.3">
      <c r="R343" s="90"/>
      <c r="S343" s="44">
        <v>465154</v>
      </c>
      <c r="T343" s="44">
        <v>8</v>
      </c>
      <c r="U343" s="90">
        <f t="shared" si="27"/>
        <v>0</v>
      </c>
      <c r="V343" s="44">
        <f t="shared" si="28"/>
        <v>0.64516129032258029</v>
      </c>
    </row>
    <row r="344" spans="18:22" x14ac:dyDescent="0.3">
      <c r="R344" s="90"/>
      <c r="S344" s="44">
        <v>469401</v>
      </c>
      <c r="T344" s="44">
        <v>14</v>
      </c>
      <c r="U344" s="90">
        <f t="shared" si="27"/>
        <v>0</v>
      </c>
      <c r="V344" s="44">
        <f t="shared" si="28"/>
        <v>0.6774193548387093</v>
      </c>
    </row>
    <row r="345" spans="18:22" x14ac:dyDescent="0.3">
      <c r="R345" s="90"/>
      <c r="S345" s="44">
        <v>469867</v>
      </c>
      <c r="T345" s="44">
        <v>5</v>
      </c>
      <c r="U345" s="90">
        <f t="shared" si="27"/>
        <v>0</v>
      </c>
      <c r="V345" s="44">
        <f t="shared" si="28"/>
        <v>0.7096774193548383</v>
      </c>
    </row>
    <row r="346" spans="18:22" x14ac:dyDescent="0.3">
      <c r="R346" s="90"/>
      <c r="S346" s="44">
        <v>472458</v>
      </c>
      <c r="T346" s="44">
        <v>10</v>
      </c>
      <c r="U346" s="90">
        <f t="shared" si="27"/>
        <v>0</v>
      </c>
      <c r="V346" s="44">
        <f t="shared" si="28"/>
        <v>0.74193548387096731</v>
      </c>
    </row>
    <row r="347" spans="18:22" x14ac:dyDescent="0.3">
      <c r="R347" s="90"/>
      <c r="S347" s="44">
        <v>473657</v>
      </c>
      <c r="T347" s="44">
        <v>7</v>
      </c>
      <c r="U347" s="90">
        <f t="shared" si="27"/>
        <v>0</v>
      </c>
      <c r="V347" s="44">
        <f t="shared" si="28"/>
        <v>0.77419354838709631</v>
      </c>
    </row>
    <row r="348" spans="18:22" x14ac:dyDescent="0.3">
      <c r="R348" s="90"/>
      <c r="S348" s="44">
        <v>474588</v>
      </c>
      <c r="T348" s="44">
        <v>7</v>
      </c>
      <c r="U348" s="90">
        <f t="shared" si="27"/>
        <v>0</v>
      </c>
      <c r="V348" s="44">
        <f t="shared" si="28"/>
        <v>0.80645161290322531</v>
      </c>
    </row>
    <row r="349" spans="18:22" x14ac:dyDescent="0.3">
      <c r="R349" s="90"/>
      <c r="S349" s="44">
        <v>476675</v>
      </c>
      <c r="T349" s="44">
        <v>11</v>
      </c>
      <c r="U349" s="90">
        <f t="shared" si="27"/>
        <v>0</v>
      </c>
      <c r="V349" s="44">
        <f t="shared" si="28"/>
        <v>0.83870967741935432</v>
      </c>
    </row>
    <row r="350" spans="18:22" x14ac:dyDescent="0.3">
      <c r="R350" s="90"/>
      <c r="S350" s="44">
        <v>477455</v>
      </c>
      <c r="T350" s="44">
        <v>4</v>
      </c>
      <c r="U350" s="90">
        <f t="shared" si="27"/>
        <v>0</v>
      </c>
      <c r="V350" s="44">
        <f t="shared" si="28"/>
        <v>0.87096774193548332</v>
      </c>
    </row>
    <row r="351" spans="18:22" x14ac:dyDescent="0.3">
      <c r="R351" s="90"/>
      <c r="S351" s="44">
        <v>478924</v>
      </c>
      <c r="T351" s="44">
        <v>15</v>
      </c>
      <c r="U351" s="90">
        <f t="shared" si="27"/>
        <v>0</v>
      </c>
      <c r="V351" s="44">
        <f t="shared" si="28"/>
        <v>0.90322580645161232</v>
      </c>
    </row>
    <row r="352" spans="18:22" x14ac:dyDescent="0.3">
      <c r="R352" s="90"/>
      <c r="S352" s="44">
        <v>478959</v>
      </c>
      <c r="T352" s="44">
        <v>0</v>
      </c>
      <c r="U352" s="90">
        <f t="shared" si="27"/>
        <v>0</v>
      </c>
      <c r="V352" s="44">
        <f t="shared" si="28"/>
        <v>0.93548387096774133</v>
      </c>
    </row>
    <row r="353" spans="18:22" x14ac:dyDescent="0.3">
      <c r="R353" s="90"/>
      <c r="S353" s="44">
        <v>479053</v>
      </c>
      <c r="T353" s="44">
        <v>13</v>
      </c>
      <c r="U353" s="90">
        <f t="shared" si="27"/>
        <v>0</v>
      </c>
      <c r="V353" s="44">
        <f t="shared" si="28"/>
        <v>0.96774193548387033</v>
      </c>
    </row>
    <row r="354" spans="18:22" x14ac:dyDescent="0.3">
      <c r="R354" s="93"/>
      <c r="S354" s="44">
        <v>480851</v>
      </c>
      <c r="T354" s="44">
        <v>7</v>
      </c>
      <c r="U354" s="93">
        <f t="shared" si="27"/>
        <v>0</v>
      </c>
      <c r="V354" s="44">
        <f t="shared" si="28"/>
        <v>0.99999999999999933</v>
      </c>
    </row>
    <row r="355" spans="18:22" x14ac:dyDescent="0.3">
      <c r="R355" s="92">
        <v>15</v>
      </c>
      <c r="S355" s="44">
        <v>440631</v>
      </c>
      <c r="T355" s="44">
        <v>7</v>
      </c>
      <c r="U355" s="92">
        <f t="shared" si="27"/>
        <v>0.625</v>
      </c>
      <c r="V355" s="44">
        <f>1/COUNT($S$355:$S$388)</f>
        <v>2.9411764705882353E-2</v>
      </c>
    </row>
    <row r="356" spans="18:22" x14ac:dyDescent="0.3">
      <c r="R356" s="90"/>
      <c r="S356" s="44">
        <v>441131</v>
      </c>
      <c r="T356" s="44">
        <v>15</v>
      </c>
      <c r="U356" s="90">
        <f t="shared" si="27"/>
        <v>0</v>
      </c>
      <c r="V356" s="44">
        <f>V355+1/COUNT($S$355:$S$388)</f>
        <v>5.8823529411764705E-2</v>
      </c>
    </row>
    <row r="357" spans="18:22" x14ac:dyDescent="0.3">
      <c r="R357" s="90"/>
      <c r="S357" s="44">
        <v>445438</v>
      </c>
      <c r="T357" s="44">
        <v>3</v>
      </c>
      <c r="U357" s="90">
        <f t="shared" si="27"/>
        <v>0</v>
      </c>
      <c r="V357" s="44">
        <f t="shared" ref="V357:V388" si="29">V356+1/COUNT($S$355:$S$388)</f>
        <v>8.8235294117647051E-2</v>
      </c>
    </row>
    <row r="358" spans="18:22" x14ac:dyDescent="0.3">
      <c r="R358" s="90"/>
      <c r="S358" s="44">
        <v>447521</v>
      </c>
      <c r="T358" s="44">
        <v>2</v>
      </c>
      <c r="U358" s="90">
        <f t="shared" si="27"/>
        <v>0</v>
      </c>
      <c r="V358" s="44">
        <f t="shared" si="29"/>
        <v>0.11764705882352941</v>
      </c>
    </row>
    <row r="359" spans="18:22" x14ac:dyDescent="0.3">
      <c r="R359" s="90"/>
      <c r="S359" s="44">
        <v>447720</v>
      </c>
      <c r="T359" s="44">
        <v>1</v>
      </c>
      <c r="U359" s="90">
        <f t="shared" si="27"/>
        <v>0</v>
      </c>
      <c r="V359" s="44">
        <f t="shared" si="29"/>
        <v>0.14705882352941177</v>
      </c>
    </row>
    <row r="360" spans="18:22" x14ac:dyDescent="0.3">
      <c r="R360" s="90"/>
      <c r="S360" s="44">
        <v>448490</v>
      </c>
      <c r="T360" s="44">
        <v>15</v>
      </c>
      <c r="U360" s="90">
        <f t="shared" si="27"/>
        <v>0</v>
      </c>
      <c r="V360" s="44">
        <f t="shared" si="29"/>
        <v>0.17647058823529413</v>
      </c>
    </row>
    <row r="361" spans="18:22" x14ac:dyDescent="0.3">
      <c r="R361" s="90"/>
      <c r="S361" s="44">
        <v>453492</v>
      </c>
      <c r="T361" s="44">
        <v>7</v>
      </c>
      <c r="U361" s="90">
        <f t="shared" si="27"/>
        <v>0</v>
      </c>
      <c r="V361" s="44">
        <f t="shared" si="29"/>
        <v>0.20588235294117649</v>
      </c>
    </row>
    <row r="362" spans="18:22" x14ac:dyDescent="0.3">
      <c r="R362" s="90"/>
      <c r="S362" s="44">
        <v>454089</v>
      </c>
      <c r="T362" s="44">
        <v>14</v>
      </c>
      <c r="U362" s="90">
        <f t="shared" si="27"/>
        <v>0</v>
      </c>
      <c r="V362" s="44">
        <f t="shared" si="29"/>
        <v>0.23529411764705885</v>
      </c>
    </row>
    <row r="363" spans="18:22" x14ac:dyDescent="0.3">
      <c r="R363" s="90"/>
      <c r="S363" s="44">
        <v>454360</v>
      </c>
      <c r="T363" s="44">
        <v>7</v>
      </c>
      <c r="U363" s="90">
        <f t="shared" si="27"/>
        <v>0</v>
      </c>
      <c r="V363" s="44">
        <f t="shared" si="29"/>
        <v>0.26470588235294118</v>
      </c>
    </row>
    <row r="364" spans="18:22" x14ac:dyDescent="0.3">
      <c r="R364" s="90"/>
      <c r="S364" s="44">
        <v>454886</v>
      </c>
      <c r="T364" s="44">
        <v>6</v>
      </c>
      <c r="U364" s="90">
        <f t="shared" si="27"/>
        <v>0</v>
      </c>
      <c r="V364" s="44">
        <f t="shared" si="29"/>
        <v>0.29411764705882354</v>
      </c>
    </row>
    <row r="365" spans="18:22" x14ac:dyDescent="0.3">
      <c r="R365" s="90"/>
      <c r="S365" s="44">
        <v>454925</v>
      </c>
      <c r="T365" s="44">
        <v>3</v>
      </c>
      <c r="U365" s="90">
        <f t="shared" si="27"/>
        <v>0</v>
      </c>
      <c r="V365" s="44">
        <f t="shared" si="29"/>
        <v>0.3235294117647059</v>
      </c>
    </row>
    <row r="366" spans="18:22" x14ac:dyDescent="0.3">
      <c r="R366" s="90"/>
      <c r="S366" s="44">
        <v>458376</v>
      </c>
      <c r="T366" s="44">
        <v>3</v>
      </c>
      <c r="U366" s="90">
        <f t="shared" si="27"/>
        <v>0</v>
      </c>
      <c r="V366" s="44">
        <f t="shared" si="29"/>
        <v>0.35294117647058826</v>
      </c>
    </row>
    <row r="367" spans="18:22" x14ac:dyDescent="0.3">
      <c r="R367" s="90"/>
      <c r="S367" s="44">
        <v>459561</v>
      </c>
      <c r="T367" s="44">
        <v>15</v>
      </c>
      <c r="U367" s="90">
        <f t="shared" si="27"/>
        <v>0</v>
      </c>
      <c r="V367" s="44">
        <f t="shared" si="29"/>
        <v>0.38235294117647062</v>
      </c>
    </row>
    <row r="368" spans="18:22" x14ac:dyDescent="0.3">
      <c r="R368" s="90"/>
      <c r="S368" s="44">
        <v>459655</v>
      </c>
      <c r="T368" s="44">
        <v>4</v>
      </c>
      <c r="U368" s="90">
        <f t="shared" si="27"/>
        <v>0</v>
      </c>
      <c r="V368" s="44">
        <f t="shared" si="29"/>
        <v>0.41176470588235298</v>
      </c>
    </row>
    <row r="369" spans="18:22" x14ac:dyDescent="0.3">
      <c r="R369" s="90"/>
      <c r="S369" s="44">
        <v>459674</v>
      </c>
      <c r="T369" s="44">
        <v>2</v>
      </c>
      <c r="U369" s="90">
        <f t="shared" si="27"/>
        <v>0</v>
      </c>
      <c r="V369" s="44">
        <f t="shared" si="29"/>
        <v>0.44117647058823534</v>
      </c>
    </row>
    <row r="370" spans="18:22" x14ac:dyDescent="0.3">
      <c r="R370" s="90"/>
      <c r="S370" s="44">
        <v>465013</v>
      </c>
      <c r="T370" s="44">
        <v>3</v>
      </c>
      <c r="U370" s="90">
        <f t="shared" si="27"/>
        <v>0</v>
      </c>
      <c r="V370" s="44">
        <f t="shared" si="29"/>
        <v>0.4705882352941177</v>
      </c>
    </row>
    <row r="371" spans="18:22" x14ac:dyDescent="0.3">
      <c r="R371" s="90"/>
      <c r="S371" s="44">
        <v>465872</v>
      </c>
      <c r="T371" s="44">
        <v>2</v>
      </c>
      <c r="U371" s="90">
        <f t="shared" si="27"/>
        <v>0</v>
      </c>
      <c r="V371" s="44">
        <f t="shared" si="29"/>
        <v>0.5</v>
      </c>
    </row>
    <row r="372" spans="18:22" x14ac:dyDescent="0.3">
      <c r="R372" s="90"/>
      <c r="S372" s="44">
        <v>468755</v>
      </c>
      <c r="T372" s="44">
        <v>12</v>
      </c>
      <c r="U372" s="90">
        <f t="shared" si="27"/>
        <v>0</v>
      </c>
      <c r="V372" s="44">
        <f t="shared" si="29"/>
        <v>0.52941176470588236</v>
      </c>
    </row>
    <row r="373" spans="18:22" x14ac:dyDescent="0.3">
      <c r="R373" s="90"/>
      <c r="S373" s="44">
        <v>469394</v>
      </c>
      <c r="T373" s="44">
        <v>5</v>
      </c>
      <c r="U373" s="90">
        <f t="shared" si="27"/>
        <v>0</v>
      </c>
      <c r="V373" s="44">
        <f t="shared" si="29"/>
        <v>0.55882352941176472</v>
      </c>
    </row>
    <row r="374" spans="18:22" x14ac:dyDescent="0.3">
      <c r="R374" s="90"/>
      <c r="S374" s="44">
        <v>469448</v>
      </c>
      <c r="T374" s="44">
        <v>7</v>
      </c>
      <c r="U374" s="90">
        <f t="shared" si="27"/>
        <v>0</v>
      </c>
      <c r="V374" s="44">
        <f t="shared" si="29"/>
        <v>0.58823529411764708</v>
      </c>
    </row>
    <row r="375" spans="18:22" x14ac:dyDescent="0.3">
      <c r="R375" s="90"/>
      <c r="S375" s="44">
        <v>472669</v>
      </c>
      <c r="T375" s="44">
        <v>0</v>
      </c>
      <c r="U375" s="90">
        <f t="shared" si="27"/>
        <v>0</v>
      </c>
      <c r="V375" s="44">
        <f t="shared" si="29"/>
        <v>0.61764705882352944</v>
      </c>
    </row>
    <row r="376" spans="18:22" x14ac:dyDescent="0.3">
      <c r="R376" s="90"/>
      <c r="S376" s="44">
        <v>473668</v>
      </c>
      <c r="T376" s="44">
        <v>2</v>
      </c>
      <c r="U376" s="90">
        <f t="shared" si="27"/>
        <v>0</v>
      </c>
      <c r="V376" s="44">
        <f t="shared" si="29"/>
        <v>0.6470588235294118</v>
      </c>
    </row>
    <row r="377" spans="18:22" x14ac:dyDescent="0.3">
      <c r="R377" s="90"/>
      <c r="S377" s="44">
        <v>474070</v>
      </c>
      <c r="T377" s="44">
        <v>2</v>
      </c>
      <c r="U377" s="90">
        <f t="shared" si="27"/>
        <v>0</v>
      </c>
      <c r="V377" s="44">
        <f t="shared" si="29"/>
        <v>0.67647058823529416</v>
      </c>
    </row>
    <row r="378" spans="18:22" x14ac:dyDescent="0.3">
      <c r="R378" s="90"/>
      <c r="S378" s="44">
        <v>474479</v>
      </c>
      <c r="T378" s="44">
        <v>2</v>
      </c>
      <c r="U378" s="90">
        <f t="shared" si="27"/>
        <v>0</v>
      </c>
      <c r="V378" s="44">
        <f t="shared" si="29"/>
        <v>0.70588235294117652</v>
      </c>
    </row>
    <row r="379" spans="18:22" x14ac:dyDescent="0.3">
      <c r="R379" s="90"/>
      <c r="S379" s="44">
        <v>476591</v>
      </c>
      <c r="T379" s="44">
        <v>9</v>
      </c>
      <c r="U379" s="90">
        <f t="shared" si="27"/>
        <v>0</v>
      </c>
      <c r="V379" s="44">
        <f t="shared" si="29"/>
        <v>0.73529411764705888</v>
      </c>
    </row>
    <row r="380" spans="18:22" x14ac:dyDescent="0.3">
      <c r="R380" s="90"/>
      <c r="S380" s="44">
        <v>477348</v>
      </c>
      <c r="T380" s="44">
        <v>4</v>
      </c>
      <c r="U380" s="90">
        <f t="shared" si="27"/>
        <v>0</v>
      </c>
      <c r="V380" s="44">
        <f t="shared" si="29"/>
        <v>0.76470588235294124</v>
      </c>
    </row>
    <row r="381" spans="18:22" x14ac:dyDescent="0.3">
      <c r="R381" s="90"/>
      <c r="S381" s="44">
        <v>480754</v>
      </c>
      <c r="T381" s="44">
        <v>2</v>
      </c>
      <c r="U381" s="90">
        <f t="shared" si="27"/>
        <v>0</v>
      </c>
      <c r="V381" s="44">
        <f t="shared" si="29"/>
        <v>0.79411764705882359</v>
      </c>
    </row>
    <row r="382" spans="18:22" x14ac:dyDescent="0.3">
      <c r="R382" s="90"/>
      <c r="S382" s="44">
        <v>480948</v>
      </c>
      <c r="T382" s="44">
        <v>5</v>
      </c>
      <c r="U382" s="90">
        <f t="shared" si="27"/>
        <v>0</v>
      </c>
      <c r="V382" s="44">
        <f t="shared" si="29"/>
        <v>0.82352941176470595</v>
      </c>
    </row>
    <row r="383" spans="18:22" x14ac:dyDescent="0.3">
      <c r="R383" s="90"/>
      <c r="S383" s="44">
        <v>482541</v>
      </c>
      <c r="T383" s="44">
        <v>15</v>
      </c>
      <c r="U383" s="90">
        <f t="shared" si="27"/>
        <v>0</v>
      </c>
      <c r="V383" s="44">
        <f t="shared" si="29"/>
        <v>0.85294117647058831</v>
      </c>
    </row>
    <row r="384" spans="18:22" x14ac:dyDescent="0.3">
      <c r="R384" s="90"/>
      <c r="S384" s="44">
        <v>482593</v>
      </c>
      <c r="T384" s="44">
        <v>0</v>
      </c>
      <c r="U384" s="90">
        <f t="shared" si="27"/>
        <v>0</v>
      </c>
      <c r="V384" s="44">
        <f t="shared" si="29"/>
        <v>0.88235294117647067</v>
      </c>
    </row>
    <row r="385" spans="18:22" x14ac:dyDescent="0.3">
      <c r="R385" s="90"/>
      <c r="S385" s="44">
        <v>487383</v>
      </c>
      <c r="T385" s="44">
        <v>11</v>
      </c>
      <c r="U385" s="90">
        <f t="shared" si="27"/>
        <v>0</v>
      </c>
      <c r="V385" s="44">
        <f t="shared" si="29"/>
        <v>0.91176470588235303</v>
      </c>
    </row>
    <row r="386" spans="18:22" x14ac:dyDescent="0.3">
      <c r="R386" s="90"/>
      <c r="S386" s="44">
        <v>487399</v>
      </c>
      <c r="T386" s="44">
        <v>15</v>
      </c>
      <c r="U386" s="90">
        <f t="shared" si="27"/>
        <v>0</v>
      </c>
      <c r="V386" s="44">
        <f t="shared" si="29"/>
        <v>0.94117647058823539</v>
      </c>
    </row>
    <row r="387" spans="18:22" x14ac:dyDescent="0.3">
      <c r="R387" s="90"/>
      <c r="S387" s="44">
        <v>487413</v>
      </c>
      <c r="T387" s="44">
        <v>8</v>
      </c>
      <c r="U387" s="90">
        <f t="shared" si="27"/>
        <v>0</v>
      </c>
      <c r="V387" s="44">
        <f t="shared" si="29"/>
        <v>0.97058823529411775</v>
      </c>
    </row>
    <row r="388" spans="18:22" x14ac:dyDescent="0.3">
      <c r="R388" s="93"/>
      <c r="S388" s="44">
        <v>487414</v>
      </c>
      <c r="T388" s="44">
        <v>7</v>
      </c>
      <c r="U388" s="93">
        <f t="shared" ref="U388:U451" si="30">R388/$R$595</f>
        <v>0</v>
      </c>
      <c r="V388" s="44">
        <f t="shared" si="29"/>
        <v>1</v>
      </c>
    </row>
    <row r="389" spans="18:22" x14ac:dyDescent="0.3">
      <c r="R389" s="92">
        <v>16</v>
      </c>
      <c r="S389" s="44">
        <v>439890</v>
      </c>
      <c r="T389" s="44">
        <v>7</v>
      </c>
      <c r="U389" s="92">
        <f t="shared" si="30"/>
        <v>0.66666666666666663</v>
      </c>
      <c r="V389" s="44">
        <f>1/COUNT($S$389:$S$410)</f>
        <v>4.5454545454545456E-2</v>
      </c>
    </row>
    <row r="390" spans="18:22" x14ac:dyDescent="0.3">
      <c r="R390" s="90"/>
      <c r="S390" s="44">
        <v>440664</v>
      </c>
      <c r="T390" s="44">
        <v>1</v>
      </c>
      <c r="U390" s="90">
        <f t="shared" si="30"/>
        <v>0</v>
      </c>
      <c r="V390" s="44">
        <f>V389+1/COUNT($S$389:$S$410)</f>
        <v>9.0909090909090912E-2</v>
      </c>
    </row>
    <row r="391" spans="18:22" x14ac:dyDescent="0.3">
      <c r="R391" s="90"/>
      <c r="S391" s="44">
        <v>448493</v>
      </c>
      <c r="T391" s="44">
        <v>14</v>
      </c>
      <c r="U391" s="90">
        <f t="shared" si="30"/>
        <v>0</v>
      </c>
      <c r="V391" s="44">
        <f t="shared" ref="V391:V410" si="31">V390+1/COUNT($S$389:$S$410)</f>
        <v>0.13636363636363635</v>
      </c>
    </row>
    <row r="392" spans="18:22" x14ac:dyDescent="0.3">
      <c r="R392" s="90"/>
      <c r="S392" s="44">
        <v>449453</v>
      </c>
      <c r="T392" s="44">
        <v>1</v>
      </c>
      <c r="U392" s="90">
        <f t="shared" si="30"/>
        <v>0</v>
      </c>
      <c r="V392" s="44">
        <f t="shared" si="31"/>
        <v>0.18181818181818182</v>
      </c>
    </row>
    <row r="393" spans="18:22" x14ac:dyDescent="0.3">
      <c r="R393" s="90"/>
      <c r="S393" s="44">
        <v>451726</v>
      </c>
      <c r="T393" s="44">
        <v>8</v>
      </c>
      <c r="U393" s="90">
        <f t="shared" si="30"/>
        <v>0</v>
      </c>
      <c r="V393" s="44">
        <f t="shared" si="31"/>
        <v>0.22727272727272729</v>
      </c>
    </row>
    <row r="394" spans="18:22" x14ac:dyDescent="0.3">
      <c r="R394" s="90"/>
      <c r="S394" s="44">
        <v>452708</v>
      </c>
      <c r="T394" s="44">
        <v>7</v>
      </c>
      <c r="U394" s="90">
        <f t="shared" si="30"/>
        <v>0</v>
      </c>
      <c r="V394" s="44">
        <f t="shared" si="31"/>
        <v>0.27272727272727276</v>
      </c>
    </row>
    <row r="395" spans="18:22" x14ac:dyDescent="0.3">
      <c r="R395" s="90"/>
      <c r="S395" s="44">
        <v>456583</v>
      </c>
      <c r="T395" s="44">
        <v>8</v>
      </c>
      <c r="U395" s="90">
        <f t="shared" si="30"/>
        <v>0</v>
      </c>
      <c r="V395" s="44">
        <f t="shared" si="31"/>
        <v>0.31818181818181823</v>
      </c>
    </row>
    <row r="396" spans="18:22" x14ac:dyDescent="0.3">
      <c r="R396" s="90"/>
      <c r="S396" s="44">
        <v>457251</v>
      </c>
      <c r="T396" s="44">
        <v>4</v>
      </c>
      <c r="U396" s="90">
        <f t="shared" si="30"/>
        <v>0</v>
      </c>
      <c r="V396" s="44">
        <f t="shared" si="31"/>
        <v>0.3636363636363637</v>
      </c>
    </row>
    <row r="397" spans="18:22" x14ac:dyDescent="0.3">
      <c r="R397" s="90"/>
      <c r="S397" s="44">
        <v>457377</v>
      </c>
      <c r="T397" s="44">
        <v>4</v>
      </c>
      <c r="U397" s="90">
        <f t="shared" si="30"/>
        <v>0</v>
      </c>
      <c r="V397" s="44">
        <f t="shared" si="31"/>
        <v>0.40909090909090917</v>
      </c>
    </row>
    <row r="398" spans="18:22" x14ac:dyDescent="0.3">
      <c r="R398" s="90"/>
      <c r="S398" s="44">
        <v>462744</v>
      </c>
      <c r="T398" s="44">
        <v>6</v>
      </c>
      <c r="U398" s="90">
        <f t="shared" si="30"/>
        <v>0</v>
      </c>
      <c r="V398" s="44">
        <f t="shared" si="31"/>
        <v>0.45454545454545464</v>
      </c>
    </row>
    <row r="399" spans="18:22" x14ac:dyDescent="0.3">
      <c r="R399" s="90"/>
      <c r="S399" s="53">
        <v>463140</v>
      </c>
      <c r="T399" s="53">
        <v>5</v>
      </c>
      <c r="U399" s="90">
        <f t="shared" si="30"/>
        <v>0</v>
      </c>
      <c r="V399" s="44">
        <f t="shared" si="31"/>
        <v>0.50000000000000011</v>
      </c>
    </row>
    <row r="400" spans="18:22" x14ac:dyDescent="0.3">
      <c r="R400" s="90"/>
      <c r="S400" s="44">
        <v>467891</v>
      </c>
      <c r="T400" s="44">
        <v>4</v>
      </c>
      <c r="U400" s="90">
        <f t="shared" si="30"/>
        <v>0</v>
      </c>
      <c r="V400" s="44">
        <f t="shared" si="31"/>
        <v>0.54545454545454553</v>
      </c>
    </row>
    <row r="401" spans="18:22" x14ac:dyDescent="0.3">
      <c r="R401" s="90"/>
      <c r="S401" s="6">
        <v>469909</v>
      </c>
      <c r="T401" s="6">
        <v>5</v>
      </c>
      <c r="U401" s="90">
        <f t="shared" si="30"/>
        <v>0</v>
      </c>
      <c r="V401" s="44">
        <f t="shared" si="31"/>
        <v>0.59090909090909094</v>
      </c>
    </row>
    <row r="402" spans="18:22" x14ac:dyDescent="0.3">
      <c r="R402" s="90"/>
      <c r="S402" s="44">
        <v>478151</v>
      </c>
      <c r="T402" s="44">
        <v>4</v>
      </c>
      <c r="U402" s="90">
        <f t="shared" si="30"/>
        <v>0</v>
      </c>
      <c r="V402" s="44">
        <f t="shared" si="31"/>
        <v>0.63636363636363635</v>
      </c>
    </row>
    <row r="403" spans="18:22" x14ac:dyDescent="0.3">
      <c r="R403" s="90"/>
      <c r="S403" s="44">
        <v>480709</v>
      </c>
      <c r="T403" s="44">
        <v>5</v>
      </c>
      <c r="U403" s="90">
        <f t="shared" si="30"/>
        <v>0</v>
      </c>
      <c r="V403" s="44">
        <f t="shared" si="31"/>
        <v>0.68181818181818177</v>
      </c>
    </row>
    <row r="404" spans="18:22" x14ac:dyDescent="0.3">
      <c r="R404" s="90"/>
      <c r="S404" s="44">
        <v>480730</v>
      </c>
      <c r="T404" s="44">
        <v>4</v>
      </c>
      <c r="U404" s="90">
        <f t="shared" si="30"/>
        <v>0</v>
      </c>
      <c r="V404" s="44">
        <f t="shared" si="31"/>
        <v>0.72727272727272718</v>
      </c>
    </row>
    <row r="405" spans="18:22" x14ac:dyDescent="0.3">
      <c r="R405" s="90"/>
      <c r="S405" s="44">
        <v>480779</v>
      </c>
      <c r="T405" s="44">
        <v>12</v>
      </c>
      <c r="U405" s="90">
        <f t="shared" si="30"/>
        <v>0</v>
      </c>
      <c r="V405" s="44">
        <f t="shared" si="31"/>
        <v>0.7727272727272726</v>
      </c>
    </row>
    <row r="406" spans="18:22" x14ac:dyDescent="0.3">
      <c r="R406" s="90"/>
      <c r="S406" s="44">
        <v>481515</v>
      </c>
      <c r="T406" s="44">
        <v>8</v>
      </c>
      <c r="U406" s="90">
        <f t="shared" si="30"/>
        <v>0</v>
      </c>
      <c r="V406" s="44">
        <f t="shared" si="31"/>
        <v>0.81818181818181801</v>
      </c>
    </row>
    <row r="407" spans="18:22" x14ac:dyDescent="0.3">
      <c r="R407" s="90"/>
      <c r="S407" s="44">
        <v>484056</v>
      </c>
      <c r="T407" s="44">
        <v>9</v>
      </c>
      <c r="U407" s="90">
        <f t="shared" si="30"/>
        <v>0</v>
      </c>
      <c r="V407" s="44">
        <f t="shared" si="31"/>
        <v>0.86363636363636342</v>
      </c>
    </row>
    <row r="408" spans="18:22" x14ac:dyDescent="0.3">
      <c r="R408" s="90"/>
      <c r="S408" s="44">
        <v>485180</v>
      </c>
      <c r="T408" s="44">
        <v>8</v>
      </c>
      <c r="U408" s="90">
        <f t="shared" si="30"/>
        <v>0</v>
      </c>
      <c r="V408" s="44">
        <f t="shared" si="31"/>
        <v>0.90909090909090884</v>
      </c>
    </row>
    <row r="409" spans="18:22" x14ac:dyDescent="0.3">
      <c r="R409" s="90"/>
      <c r="S409" s="44">
        <v>487409</v>
      </c>
      <c r="T409" s="44">
        <v>3</v>
      </c>
      <c r="U409" s="90">
        <f t="shared" si="30"/>
        <v>0</v>
      </c>
      <c r="V409" s="44">
        <f t="shared" si="31"/>
        <v>0.95454545454545425</v>
      </c>
    </row>
    <row r="410" spans="18:22" x14ac:dyDescent="0.3">
      <c r="R410" s="93"/>
      <c r="S410" s="44">
        <v>488555</v>
      </c>
      <c r="T410" s="44">
        <v>3</v>
      </c>
      <c r="U410" s="93">
        <f t="shared" si="30"/>
        <v>0</v>
      </c>
      <c r="V410" s="44">
        <f t="shared" si="31"/>
        <v>0.99999999999999967</v>
      </c>
    </row>
    <row r="411" spans="18:22" x14ac:dyDescent="0.3">
      <c r="R411" s="92">
        <v>17</v>
      </c>
      <c r="S411" s="44">
        <v>439896</v>
      </c>
      <c r="T411" s="44">
        <v>9</v>
      </c>
      <c r="U411" s="92">
        <f t="shared" si="30"/>
        <v>0.70833333333333337</v>
      </c>
      <c r="V411" s="44">
        <f>1/COUNT($S$411:$S$439)</f>
        <v>3.4482758620689655E-2</v>
      </c>
    </row>
    <row r="412" spans="18:22" x14ac:dyDescent="0.3">
      <c r="R412" s="90"/>
      <c r="S412" s="44">
        <v>440006</v>
      </c>
      <c r="T412" s="44">
        <v>9</v>
      </c>
      <c r="U412" s="90">
        <f t="shared" si="30"/>
        <v>0</v>
      </c>
      <c r="V412" s="44">
        <f>V411+1/COUNT($S$411:$S$439)</f>
        <v>6.8965517241379309E-2</v>
      </c>
    </row>
    <row r="413" spans="18:22" x14ac:dyDescent="0.3">
      <c r="R413" s="90"/>
      <c r="S413" s="44">
        <v>441737</v>
      </c>
      <c r="T413" s="44">
        <v>11</v>
      </c>
      <c r="U413" s="90">
        <f t="shared" si="30"/>
        <v>0</v>
      </c>
      <c r="V413" s="44">
        <f t="shared" ref="V413:V439" si="32">V412+1/COUNT($S$411:$S$439)</f>
        <v>0.10344827586206896</v>
      </c>
    </row>
    <row r="414" spans="18:22" x14ac:dyDescent="0.3">
      <c r="R414" s="90"/>
      <c r="S414" s="44">
        <v>441738</v>
      </c>
      <c r="T414" s="44">
        <v>5</v>
      </c>
      <c r="U414" s="90">
        <f t="shared" si="30"/>
        <v>0</v>
      </c>
      <c r="V414" s="44">
        <f t="shared" si="32"/>
        <v>0.13793103448275862</v>
      </c>
    </row>
    <row r="415" spans="18:22" x14ac:dyDescent="0.3">
      <c r="R415" s="90"/>
      <c r="S415" s="44">
        <v>445496</v>
      </c>
      <c r="T415" s="44">
        <v>9</v>
      </c>
      <c r="U415" s="90">
        <f t="shared" si="30"/>
        <v>0</v>
      </c>
      <c r="V415" s="44">
        <f t="shared" si="32"/>
        <v>0.17241379310344829</v>
      </c>
    </row>
    <row r="416" spans="18:22" x14ac:dyDescent="0.3">
      <c r="R416" s="90"/>
      <c r="S416" s="44">
        <v>447775</v>
      </c>
      <c r="T416" s="44">
        <v>2</v>
      </c>
      <c r="U416" s="90">
        <f t="shared" si="30"/>
        <v>0</v>
      </c>
      <c r="V416" s="44">
        <f t="shared" si="32"/>
        <v>0.20689655172413796</v>
      </c>
    </row>
    <row r="417" spans="18:22" x14ac:dyDescent="0.3">
      <c r="R417" s="90"/>
      <c r="S417" s="6">
        <v>451721</v>
      </c>
      <c r="T417" s="6">
        <v>3</v>
      </c>
      <c r="U417" s="90">
        <f t="shared" si="30"/>
        <v>0</v>
      </c>
      <c r="V417" s="44">
        <f t="shared" si="32"/>
        <v>0.24137931034482762</v>
      </c>
    </row>
    <row r="418" spans="18:22" x14ac:dyDescent="0.3">
      <c r="R418" s="90"/>
      <c r="S418" s="44">
        <v>452505</v>
      </c>
      <c r="T418" s="44">
        <v>3</v>
      </c>
      <c r="U418" s="90">
        <f t="shared" si="30"/>
        <v>0</v>
      </c>
      <c r="V418" s="44">
        <f t="shared" si="32"/>
        <v>0.27586206896551729</v>
      </c>
    </row>
    <row r="419" spans="18:22" x14ac:dyDescent="0.3">
      <c r="R419" s="90"/>
      <c r="S419" s="44">
        <v>453288</v>
      </c>
      <c r="T419" s="44">
        <v>7</v>
      </c>
      <c r="U419" s="90">
        <f t="shared" si="30"/>
        <v>0</v>
      </c>
      <c r="V419" s="44">
        <f t="shared" si="32"/>
        <v>0.31034482758620696</v>
      </c>
    </row>
    <row r="420" spans="18:22" x14ac:dyDescent="0.3">
      <c r="R420" s="90"/>
      <c r="S420" s="44">
        <v>457468</v>
      </c>
      <c r="T420" s="44">
        <v>0</v>
      </c>
      <c r="U420" s="90">
        <f t="shared" si="30"/>
        <v>0</v>
      </c>
      <c r="V420" s="44">
        <f t="shared" si="32"/>
        <v>0.34482758620689663</v>
      </c>
    </row>
    <row r="421" spans="18:22" x14ac:dyDescent="0.3">
      <c r="R421" s="90"/>
      <c r="S421" s="44">
        <v>460888</v>
      </c>
      <c r="T421" s="44">
        <v>14</v>
      </c>
      <c r="U421" s="90">
        <f t="shared" si="30"/>
        <v>0</v>
      </c>
      <c r="V421" s="44">
        <f t="shared" si="32"/>
        <v>0.3793103448275863</v>
      </c>
    </row>
    <row r="422" spans="18:22" x14ac:dyDescent="0.3">
      <c r="R422" s="90"/>
      <c r="S422" s="44">
        <v>461116</v>
      </c>
      <c r="T422" s="44">
        <v>10</v>
      </c>
      <c r="U422" s="90">
        <f t="shared" si="30"/>
        <v>0</v>
      </c>
      <c r="V422" s="44">
        <f t="shared" si="32"/>
        <v>0.41379310344827597</v>
      </c>
    </row>
    <row r="423" spans="18:22" x14ac:dyDescent="0.3">
      <c r="R423" s="90"/>
      <c r="S423" s="44">
        <v>461549</v>
      </c>
      <c r="T423" s="44">
        <v>9</v>
      </c>
      <c r="U423" s="90">
        <f t="shared" si="30"/>
        <v>0</v>
      </c>
      <c r="V423" s="44">
        <f t="shared" si="32"/>
        <v>0.44827586206896564</v>
      </c>
    </row>
    <row r="424" spans="18:22" x14ac:dyDescent="0.3">
      <c r="R424" s="90"/>
      <c r="S424" s="44">
        <v>467095</v>
      </c>
      <c r="T424" s="44">
        <v>9</v>
      </c>
      <c r="U424" s="90">
        <f t="shared" si="30"/>
        <v>0</v>
      </c>
      <c r="V424" s="44">
        <f t="shared" si="32"/>
        <v>0.4827586206896553</v>
      </c>
    </row>
    <row r="425" spans="18:22" x14ac:dyDescent="0.3">
      <c r="R425" s="90"/>
      <c r="S425" s="44">
        <v>469366</v>
      </c>
      <c r="T425" s="44">
        <v>5</v>
      </c>
      <c r="U425" s="90">
        <f t="shared" si="30"/>
        <v>0</v>
      </c>
      <c r="V425" s="44">
        <f t="shared" si="32"/>
        <v>0.51724137931034497</v>
      </c>
    </row>
    <row r="426" spans="18:22" x14ac:dyDescent="0.3">
      <c r="R426" s="90"/>
      <c r="S426" s="44">
        <v>469388</v>
      </c>
      <c r="T426" s="44">
        <v>11</v>
      </c>
      <c r="U426" s="90">
        <f t="shared" si="30"/>
        <v>0</v>
      </c>
      <c r="V426" s="44">
        <f t="shared" si="32"/>
        <v>0.55172413793103459</v>
      </c>
    </row>
    <row r="427" spans="18:22" x14ac:dyDescent="0.3">
      <c r="R427" s="90"/>
      <c r="S427" s="44">
        <v>469391</v>
      </c>
      <c r="T427" s="44">
        <v>14</v>
      </c>
      <c r="U427" s="90">
        <f t="shared" si="30"/>
        <v>0</v>
      </c>
      <c r="V427" s="44">
        <f t="shared" si="32"/>
        <v>0.5862068965517242</v>
      </c>
    </row>
    <row r="428" spans="18:22" x14ac:dyDescent="0.3">
      <c r="R428" s="90"/>
      <c r="S428" s="44">
        <v>469407</v>
      </c>
      <c r="T428" s="44">
        <v>12</v>
      </c>
      <c r="U428" s="90">
        <f t="shared" si="30"/>
        <v>0</v>
      </c>
      <c r="V428" s="44">
        <f t="shared" si="32"/>
        <v>0.62068965517241381</v>
      </c>
    </row>
    <row r="429" spans="18:22" x14ac:dyDescent="0.3">
      <c r="R429" s="90"/>
      <c r="S429" s="44">
        <v>469415</v>
      </c>
      <c r="T429" s="44">
        <v>2</v>
      </c>
      <c r="U429" s="90">
        <f t="shared" si="30"/>
        <v>0</v>
      </c>
      <c r="V429" s="44">
        <f t="shared" si="32"/>
        <v>0.65517241379310343</v>
      </c>
    </row>
    <row r="430" spans="18:22" x14ac:dyDescent="0.3">
      <c r="R430" s="90"/>
      <c r="S430" s="44">
        <v>470396</v>
      </c>
      <c r="T430" s="44">
        <v>10</v>
      </c>
      <c r="U430" s="90">
        <f t="shared" si="30"/>
        <v>0</v>
      </c>
      <c r="V430" s="44">
        <f t="shared" si="32"/>
        <v>0.68965517241379304</v>
      </c>
    </row>
    <row r="431" spans="18:22" x14ac:dyDescent="0.3">
      <c r="R431" s="90"/>
      <c r="S431" s="44">
        <v>472679</v>
      </c>
      <c r="T431" s="44">
        <v>15</v>
      </c>
      <c r="U431" s="90">
        <f t="shared" si="30"/>
        <v>0</v>
      </c>
      <c r="V431" s="44">
        <f t="shared" si="32"/>
        <v>0.72413793103448265</v>
      </c>
    </row>
    <row r="432" spans="18:22" x14ac:dyDescent="0.3">
      <c r="R432" s="90"/>
      <c r="S432" s="44">
        <v>472685</v>
      </c>
      <c r="T432" s="44">
        <v>8</v>
      </c>
      <c r="U432" s="90">
        <f t="shared" si="30"/>
        <v>0</v>
      </c>
      <c r="V432" s="44">
        <f t="shared" si="32"/>
        <v>0.75862068965517226</v>
      </c>
    </row>
    <row r="433" spans="18:22" x14ac:dyDescent="0.3">
      <c r="R433" s="90"/>
      <c r="S433" s="44">
        <v>473698</v>
      </c>
      <c r="T433" s="44">
        <v>4</v>
      </c>
      <c r="U433" s="90">
        <f t="shared" si="30"/>
        <v>0</v>
      </c>
      <c r="V433" s="44">
        <f t="shared" si="32"/>
        <v>0.79310344827586188</v>
      </c>
    </row>
    <row r="434" spans="18:22" x14ac:dyDescent="0.3">
      <c r="R434" s="90"/>
      <c r="S434" s="53">
        <v>473836</v>
      </c>
      <c r="T434" s="53">
        <v>7</v>
      </c>
      <c r="U434" s="90">
        <f t="shared" si="30"/>
        <v>0</v>
      </c>
      <c r="V434" s="44">
        <f t="shared" si="32"/>
        <v>0.82758620689655149</v>
      </c>
    </row>
    <row r="435" spans="18:22" x14ac:dyDescent="0.3">
      <c r="R435" s="90"/>
      <c r="S435" s="44">
        <v>478920</v>
      </c>
      <c r="T435" s="44">
        <v>5</v>
      </c>
      <c r="U435" s="90">
        <f t="shared" si="30"/>
        <v>0</v>
      </c>
      <c r="V435" s="44">
        <f t="shared" si="32"/>
        <v>0.8620689655172411</v>
      </c>
    </row>
    <row r="436" spans="18:22" x14ac:dyDescent="0.3">
      <c r="R436" s="90"/>
      <c r="S436" s="44">
        <v>482592</v>
      </c>
      <c r="T436" s="44">
        <v>15</v>
      </c>
      <c r="U436" s="90">
        <f t="shared" si="30"/>
        <v>0</v>
      </c>
      <c r="V436" s="44">
        <f t="shared" si="32"/>
        <v>0.89655172413793072</v>
      </c>
    </row>
    <row r="437" spans="18:22" x14ac:dyDescent="0.3">
      <c r="R437" s="90"/>
      <c r="S437" s="44">
        <v>482671</v>
      </c>
      <c r="T437" s="44">
        <v>1</v>
      </c>
      <c r="U437" s="90">
        <f t="shared" si="30"/>
        <v>0</v>
      </c>
      <c r="V437" s="44">
        <f t="shared" si="32"/>
        <v>0.93103448275862033</v>
      </c>
    </row>
    <row r="438" spans="18:22" x14ac:dyDescent="0.3">
      <c r="R438" s="90"/>
      <c r="S438" s="44">
        <v>485184</v>
      </c>
      <c r="T438" s="44">
        <v>3</v>
      </c>
      <c r="U438" s="90">
        <f t="shared" si="30"/>
        <v>0</v>
      </c>
      <c r="V438" s="44">
        <f t="shared" si="32"/>
        <v>0.96551724137930994</v>
      </c>
    </row>
    <row r="439" spans="18:22" x14ac:dyDescent="0.3">
      <c r="R439" s="93"/>
      <c r="S439" s="44">
        <v>487423</v>
      </c>
      <c r="T439" s="44">
        <v>13</v>
      </c>
      <c r="U439" s="93">
        <f t="shared" si="30"/>
        <v>0</v>
      </c>
      <c r="V439" s="44">
        <f t="shared" si="32"/>
        <v>0.99999999999999956</v>
      </c>
    </row>
    <row r="440" spans="18:22" x14ac:dyDescent="0.3">
      <c r="R440" s="92">
        <v>18</v>
      </c>
      <c r="S440" s="44">
        <v>440674</v>
      </c>
      <c r="T440" s="44">
        <v>11</v>
      </c>
      <c r="U440" s="92">
        <f t="shared" si="30"/>
        <v>0.75</v>
      </c>
      <c r="V440" s="44">
        <f>1/COUNT($S$440:$S$458)</f>
        <v>5.2631578947368418E-2</v>
      </c>
    </row>
    <row r="441" spans="18:22" x14ac:dyDescent="0.3">
      <c r="R441" s="90"/>
      <c r="S441" s="44">
        <v>447529</v>
      </c>
      <c r="T441" s="44">
        <v>5</v>
      </c>
      <c r="U441" s="90">
        <f t="shared" si="30"/>
        <v>0</v>
      </c>
      <c r="V441" s="44">
        <f>V440+1/COUNT($S$440:$S$458)</f>
        <v>0.10526315789473684</v>
      </c>
    </row>
    <row r="442" spans="18:22" x14ac:dyDescent="0.3">
      <c r="R442" s="90"/>
      <c r="S442" s="44">
        <v>450437</v>
      </c>
      <c r="T442" s="44">
        <v>12</v>
      </c>
      <c r="U442" s="90">
        <f t="shared" si="30"/>
        <v>0</v>
      </c>
      <c r="V442" s="44">
        <f t="shared" ref="V442:V458" si="33">V441+1/COUNT($S$440:$S$458)</f>
        <v>0.15789473684210525</v>
      </c>
    </row>
    <row r="443" spans="18:22" x14ac:dyDescent="0.3">
      <c r="R443" s="90"/>
      <c r="S443" s="44">
        <v>451603</v>
      </c>
      <c r="T443" s="44">
        <v>9</v>
      </c>
      <c r="U443" s="90">
        <f t="shared" si="30"/>
        <v>0</v>
      </c>
      <c r="V443" s="44">
        <f t="shared" si="33"/>
        <v>0.21052631578947367</v>
      </c>
    </row>
    <row r="444" spans="18:22" x14ac:dyDescent="0.3">
      <c r="R444" s="90"/>
      <c r="S444" s="44">
        <v>451701</v>
      </c>
      <c r="T444" s="44">
        <v>14</v>
      </c>
      <c r="U444" s="90">
        <f t="shared" si="30"/>
        <v>0</v>
      </c>
      <c r="V444" s="44">
        <f t="shared" si="33"/>
        <v>0.26315789473684209</v>
      </c>
    </row>
    <row r="445" spans="18:22" x14ac:dyDescent="0.3">
      <c r="R445" s="90"/>
      <c r="S445" s="44">
        <v>451717</v>
      </c>
      <c r="T445" s="44">
        <v>7</v>
      </c>
      <c r="U445" s="90">
        <f t="shared" si="30"/>
        <v>0</v>
      </c>
      <c r="V445" s="44">
        <f t="shared" si="33"/>
        <v>0.31578947368421051</v>
      </c>
    </row>
    <row r="446" spans="18:22" x14ac:dyDescent="0.3">
      <c r="R446" s="90"/>
      <c r="S446" s="44">
        <v>458082</v>
      </c>
      <c r="T446" s="44">
        <v>13</v>
      </c>
      <c r="U446" s="90">
        <f t="shared" si="30"/>
        <v>0</v>
      </c>
      <c r="V446" s="44">
        <f t="shared" si="33"/>
        <v>0.36842105263157893</v>
      </c>
    </row>
    <row r="447" spans="18:22" x14ac:dyDescent="0.3">
      <c r="R447" s="90"/>
      <c r="S447" s="44">
        <v>459652</v>
      </c>
      <c r="T447" s="44">
        <v>1</v>
      </c>
      <c r="U447" s="90">
        <f t="shared" si="30"/>
        <v>0</v>
      </c>
      <c r="V447" s="44">
        <f t="shared" si="33"/>
        <v>0.42105263157894735</v>
      </c>
    </row>
    <row r="448" spans="18:22" x14ac:dyDescent="0.3">
      <c r="R448" s="90"/>
      <c r="S448" s="44">
        <v>459659</v>
      </c>
      <c r="T448" s="44">
        <v>11</v>
      </c>
      <c r="U448" s="90">
        <f t="shared" si="30"/>
        <v>0</v>
      </c>
      <c r="V448" s="44">
        <f t="shared" si="33"/>
        <v>0.47368421052631576</v>
      </c>
    </row>
    <row r="449" spans="18:22" x14ac:dyDescent="0.3">
      <c r="R449" s="90"/>
      <c r="S449" s="44">
        <v>459671</v>
      </c>
      <c r="T449" s="44">
        <v>8</v>
      </c>
      <c r="U449" s="90">
        <f t="shared" si="30"/>
        <v>0</v>
      </c>
      <c r="V449" s="44">
        <f t="shared" si="33"/>
        <v>0.52631578947368418</v>
      </c>
    </row>
    <row r="450" spans="18:22" x14ac:dyDescent="0.3">
      <c r="R450" s="90"/>
      <c r="S450" s="44">
        <v>464460</v>
      </c>
      <c r="T450" s="44">
        <v>11</v>
      </c>
      <c r="U450" s="90">
        <f t="shared" si="30"/>
        <v>0</v>
      </c>
      <c r="V450" s="44">
        <f t="shared" si="33"/>
        <v>0.57894736842105265</v>
      </c>
    </row>
    <row r="451" spans="18:22" x14ac:dyDescent="0.3">
      <c r="R451" s="90"/>
      <c r="S451" s="44">
        <v>466864</v>
      </c>
      <c r="T451" s="44">
        <v>6</v>
      </c>
      <c r="U451" s="90">
        <f t="shared" si="30"/>
        <v>0</v>
      </c>
      <c r="V451" s="44">
        <f t="shared" si="33"/>
        <v>0.63157894736842102</v>
      </c>
    </row>
    <row r="452" spans="18:22" x14ac:dyDescent="0.3">
      <c r="R452" s="90"/>
      <c r="S452" s="44">
        <v>467106</v>
      </c>
      <c r="T452" s="44">
        <v>7</v>
      </c>
      <c r="U452" s="90">
        <f t="shared" ref="U452:U515" si="34">R452/$R$595</f>
        <v>0</v>
      </c>
      <c r="V452" s="44">
        <f t="shared" si="33"/>
        <v>0.68421052631578938</v>
      </c>
    </row>
    <row r="453" spans="18:22" x14ac:dyDescent="0.3">
      <c r="R453" s="90"/>
      <c r="S453" s="44">
        <v>469372</v>
      </c>
      <c r="T453" s="44">
        <v>15</v>
      </c>
      <c r="U453" s="90">
        <f t="shared" si="34"/>
        <v>0</v>
      </c>
      <c r="V453" s="44">
        <f t="shared" si="33"/>
        <v>0.73684210526315774</v>
      </c>
    </row>
    <row r="454" spans="18:22" x14ac:dyDescent="0.3">
      <c r="R454" s="90"/>
      <c r="S454" s="44">
        <v>470163</v>
      </c>
      <c r="T454" s="44">
        <v>6</v>
      </c>
      <c r="U454" s="90">
        <f t="shared" si="34"/>
        <v>0</v>
      </c>
      <c r="V454" s="44">
        <f t="shared" si="33"/>
        <v>0.78947368421052611</v>
      </c>
    </row>
    <row r="455" spans="18:22" x14ac:dyDescent="0.3">
      <c r="R455" s="90"/>
      <c r="S455" s="44">
        <v>478133</v>
      </c>
      <c r="T455" s="44">
        <v>5</v>
      </c>
      <c r="U455" s="90">
        <f t="shared" si="34"/>
        <v>0</v>
      </c>
      <c r="V455" s="44">
        <f t="shared" si="33"/>
        <v>0.84210526315789447</v>
      </c>
    </row>
    <row r="456" spans="18:22" x14ac:dyDescent="0.3">
      <c r="R456" s="90"/>
      <c r="S456" s="44">
        <v>480722</v>
      </c>
      <c r="T456" s="44">
        <v>9</v>
      </c>
      <c r="U456" s="90">
        <f t="shared" si="34"/>
        <v>0</v>
      </c>
      <c r="V456" s="44">
        <f t="shared" si="33"/>
        <v>0.89473684210526283</v>
      </c>
    </row>
    <row r="457" spans="18:22" x14ac:dyDescent="0.3">
      <c r="R457" s="90"/>
      <c r="S457" s="44">
        <v>481753</v>
      </c>
      <c r="T457" s="44">
        <v>4</v>
      </c>
      <c r="U457" s="90">
        <f t="shared" si="34"/>
        <v>0</v>
      </c>
      <c r="V457" s="44">
        <f t="shared" si="33"/>
        <v>0.94736842105263119</v>
      </c>
    </row>
    <row r="458" spans="18:22" x14ac:dyDescent="0.3">
      <c r="R458" s="93"/>
      <c r="S458" s="44">
        <v>486832</v>
      </c>
      <c r="T458" s="44">
        <v>15</v>
      </c>
      <c r="U458" s="93">
        <f t="shared" si="34"/>
        <v>0</v>
      </c>
      <c r="V458" s="44">
        <f t="shared" si="33"/>
        <v>0.99999999999999956</v>
      </c>
    </row>
    <row r="459" spans="18:22" x14ac:dyDescent="0.3">
      <c r="R459" s="92">
        <v>19</v>
      </c>
      <c r="S459" s="44">
        <v>439206</v>
      </c>
      <c r="T459" s="44">
        <v>10</v>
      </c>
      <c r="U459" s="92">
        <f t="shared" si="34"/>
        <v>0.79166666666666663</v>
      </c>
      <c r="V459" s="44">
        <f>1/COUNT($S$459:$S$480)</f>
        <v>4.5454545454545456E-2</v>
      </c>
    </row>
    <row r="460" spans="18:22" x14ac:dyDescent="0.3">
      <c r="R460" s="90"/>
      <c r="S460" s="44">
        <v>439739</v>
      </c>
      <c r="T460" s="44">
        <v>7</v>
      </c>
      <c r="U460" s="90">
        <f t="shared" si="34"/>
        <v>0</v>
      </c>
      <c r="V460" s="44">
        <f>V459+1/COUNT($S$459:$S$480)</f>
        <v>9.0909090909090912E-2</v>
      </c>
    </row>
    <row r="461" spans="18:22" x14ac:dyDescent="0.3">
      <c r="R461" s="90"/>
      <c r="S461" s="44">
        <v>440755</v>
      </c>
      <c r="T461" s="44">
        <v>15</v>
      </c>
      <c r="U461" s="90">
        <f t="shared" si="34"/>
        <v>0</v>
      </c>
      <c r="V461" s="44">
        <f t="shared" ref="V461:V480" si="35">V460+1/COUNT($S$459:$S$480)</f>
        <v>0.13636363636363635</v>
      </c>
    </row>
    <row r="462" spans="18:22" x14ac:dyDescent="0.3">
      <c r="R462" s="90"/>
      <c r="S462" s="44">
        <v>440893</v>
      </c>
      <c r="T462" s="44">
        <v>6</v>
      </c>
      <c r="U462" s="90">
        <f t="shared" si="34"/>
        <v>0</v>
      </c>
      <c r="V462" s="44">
        <f t="shared" si="35"/>
        <v>0.18181818181818182</v>
      </c>
    </row>
    <row r="463" spans="18:22" x14ac:dyDescent="0.3">
      <c r="R463" s="90"/>
      <c r="S463" s="44">
        <v>441607</v>
      </c>
      <c r="T463" s="44">
        <v>12</v>
      </c>
      <c r="U463" s="90">
        <f t="shared" si="34"/>
        <v>0</v>
      </c>
      <c r="V463" s="44">
        <f t="shared" si="35"/>
        <v>0.22727272727272729</v>
      </c>
    </row>
    <row r="464" spans="18:22" x14ac:dyDescent="0.3">
      <c r="R464" s="90"/>
      <c r="S464" s="44">
        <v>442916</v>
      </c>
      <c r="T464" s="44">
        <v>13</v>
      </c>
      <c r="U464" s="90">
        <f t="shared" si="34"/>
        <v>0</v>
      </c>
      <c r="V464" s="44">
        <f t="shared" si="35"/>
        <v>0.27272727272727276</v>
      </c>
    </row>
    <row r="465" spans="18:22" x14ac:dyDescent="0.3">
      <c r="R465" s="90"/>
      <c r="S465" s="44">
        <v>445408</v>
      </c>
      <c r="T465" s="44">
        <v>4</v>
      </c>
      <c r="U465" s="90">
        <f t="shared" si="34"/>
        <v>0</v>
      </c>
      <c r="V465" s="44">
        <f t="shared" si="35"/>
        <v>0.31818181818181823</v>
      </c>
    </row>
    <row r="466" spans="18:22" x14ac:dyDescent="0.3">
      <c r="R466" s="90"/>
      <c r="S466" s="44">
        <v>445409</v>
      </c>
      <c r="T466" s="44">
        <v>12</v>
      </c>
      <c r="U466" s="90">
        <f t="shared" si="34"/>
        <v>0</v>
      </c>
      <c r="V466" s="44">
        <f t="shared" si="35"/>
        <v>0.3636363636363637</v>
      </c>
    </row>
    <row r="467" spans="18:22" x14ac:dyDescent="0.3">
      <c r="R467" s="90"/>
      <c r="S467" s="44">
        <v>445534</v>
      </c>
      <c r="T467" s="44">
        <v>15</v>
      </c>
      <c r="U467" s="90">
        <f t="shared" si="34"/>
        <v>0</v>
      </c>
      <c r="V467" s="44">
        <f t="shared" si="35"/>
        <v>0.40909090909090917</v>
      </c>
    </row>
    <row r="468" spans="18:22" x14ac:dyDescent="0.3">
      <c r="R468" s="90"/>
      <c r="S468" s="44">
        <v>447537</v>
      </c>
      <c r="T468" s="44">
        <v>5</v>
      </c>
      <c r="U468" s="90">
        <f t="shared" si="34"/>
        <v>0</v>
      </c>
      <c r="V468" s="44">
        <f t="shared" si="35"/>
        <v>0.45454545454545464</v>
      </c>
    </row>
    <row r="469" spans="18:22" x14ac:dyDescent="0.3">
      <c r="R469" s="90"/>
      <c r="S469" s="44">
        <v>448506</v>
      </c>
      <c r="T469" s="44">
        <v>1</v>
      </c>
      <c r="U469" s="90">
        <f t="shared" si="34"/>
        <v>0</v>
      </c>
      <c r="V469" s="44">
        <f t="shared" si="35"/>
        <v>0.50000000000000011</v>
      </c>
    </row>
    <row r="470" spans="18:22" x14ac:dyDescent="0.3">
      <c r="R470" s="90"/>
      <c r="S470" s="44">
        <v>451611</v>
      </c>
      <c r="T470" s="44">
        <v>8</v>
      </c>
      <c r="U470" s="90">
        <f t="shared" si="34"/>
        <v>0</v>
      </c>
      <c r="V470" s="44">
        <f t="shared" si="35"/>
        <v>0.54545454545454553</v>
      </c>
    </row>
    <row r="471" spans="18:22" x14ac:dyDescent="0.3">
      <c r="R471" s="90"/>
      <c r="S471" s="44">
        <v>451672</v>
      </c>
      <c r="T471" s="44">
        <v>5</v>
      </c>
      <c r="U471" s="90">
        <f t="shared" si="34"/>
        <v>0</v>
      </c>
      <c r="V471" s="44">
        <f t="shared" si="35"/>
        <v>0.59090909090909094</v>
      </c>
    </row>
    <row r="472" spans="18:22" x14ac:dyDescent="0.3">
      <c r="R472" s="90"/>
      <c r="S472" s="44">
        <v>451720</v>
      </c>
      <c r="T472" s="44">
        <v>12</v>
      </c>
      <c r="U472" s="90">
        <f t="shared" si="34"/>
        <v>0</v>
      </c>
      <c r="V472" s="44">
        <f t="shared" si="35"/>
        <v>0.63636363636363635</v>
      </c>
    </row>
    <row r="473" spans="18:22" x14ac:dyDescent="0.3">
      <c r="R473" s="90"/>
      <c r="S473" s="44">
        <v>454899</v>
      </c>
      <c r="T473" s="44">
        <v>0</v>
      </c>
      <c r="U473" s="90">
        <f t="shared" si="34"/>
        <v>0</v>
      </c>
      <c r="V473" s="44">
        <f t="shared" si="35"/>
        <v>0.68181818181818177</v>
      </c>
    </row>
    <row r="474" spans="18:22" x14ac:dyDescent="0.3">
      <c r="R474" s="90"/>
      <c r="S474" s="44">
        <v>455623</v>
      </c>
      <c r="T474" s="44">
        <v>2</v>
      </c>
      <c r="U474" s="90">
        <f t="shared" si="34"/>
        <v>0</v>
      </c>
      <c r="V474" s="44">
        <f t="shared" si="35"/>
        <v>0.72727272727272718</v>
      </c>
    </row>
    <row r="475" spans="18:22" x14ac:dyDescent="0.3">
      <c r="R475" s="90"/>
      <c r="S475" s="44">
        <v>469361</v>
      </c>
      <c r="T475" s="44">
        <v>4</v>
      </c>
      <c r="U475" s="90">
        <f t="shared" si="34"/>
        <v>0</v>
      </c>
      <c r="V475" s="44">
        <f t="shared" si="35"/>
        <v>0.7727272727272726</v>
      </c>
    </row>
    <row r="476" spans="18:22" x14ac:dyDescent="0.3">
      <c r="R476" s="90"/>
      <c r="S476" s="44">
        <v>476620</v>
      </c>
      <c r="T476" s="44">
        <v>0</v>
      </c>
      <c r="U476" s="90">
        <f t="shared" si="34"/>
        <v>0</v>
      </c>
      <c r="V476" s="44">
        <f t="shared" si="35"/>
        <v>0.81818181818181801</v>
      </c>
    </row>
    <row r="477" spans="18:22" x14ac:dyDescent="0.3">
      <c r="R477" s="90"/>
      <c r="S477" s="44">
        <v>476775</v>
      </c>
      <c r="T477" s="44">
        <v>7</v>
      </c>
      <c r="U477" s="90">
        <f t="shared" si="34"/>
        <v>0</v>
      </c>
      <c r="V477" s="44">
        <f t="shared" si="35"/>
        <v>0.86363636363636342</v>
      </c>
    </row>
    <row r="478" spans="18:22" x14ac:dyDescent="0.3">
      <c r="R478" s="90"/>
      <c r="S478" s="44">
        <v>481823</v>
      </c>
      <c r="T478" s="44">
        <v>3</v>
      </c>
      <c r="U478" s="90">
        <f t="shared" si="34"/>
        <v>0</v>
      </c>
      <c r="V478" s="44">
        <f t="shared" si="35"/>
        <v>0.90909090909090884</v>
      </c>
    </row>
    <row r="479" spans="18:22" x14ac:dyDescent="0.3">
      <c r="R479" s="90"/>
      <c r="S479" s="44">
        <v>484960</v>
      </c>
      <c r="T479" s="44">
        <v>10</v>
      </c>
      <c r="U479" s="90">
        <f t="shared" si="34"/>
        <v>0</v>
      </c>
      <c r="V479" s="44">
        <f t="shared" si="35"/>
        <v>0.95454545454545425</v>
      </c>
    </row>
    <row r="480" spans="18:22" x14ac:dyDescent="0.3">
      <c r="R480" s="93"/>
      <c r="S480" s="44">
        <v>487416</v>
      </c>
      <c r="T480" s="44">
        <v>7</v>
      </c>
      <c r="U480" s="93">
        <f t="shared" si="34"/>
        <v>0</v>
      </c>
      <c r="V480" s="44">
        <f t="shared" si="35"/>
        <v>0.99999999999999967</v>
      </c>
    </row>
    <row r="481" spans="18:22" x14ac:dyDescent="0.3">
      <c r="R481" s="92">
        <v>20</v>
      </c>
      <c r="S481" s="44">
        <v>439883</v>
      </c>
      <c r="T481" s="44">
        <v>10</v>
      </c>
      <c r="U481" s="92">
        <f t="shared" si="34"/>
        <v>0.83333333333333337</v>
      </c>
      <c r="V481" s="44">
        <f>1/COUNT($S$481:$S$506)</f>
        <v>3.8461538461538464E-2</v>
      </c>
    </row>
    <row r="482" spans="18:22" x14ac:dyDescent="0.3">
      <c r="R482" s="90"/>
      <c r="S482" s="44">
        <v>439898</v>
      </c>
      <c r="T482" s="44">
        <v>12</v>
      </c>
      <c r="U482" s="90">
        <f t="shared" si="34"/>
        <v>0</v>
      </c>
      <c r="V482" s="44">
        <f>V481+1/COUNT($S$481:$S$506)</f>
        <v>7.6923076923076927E-2</v>
      </c>
    </row>
    <row r="483" spans="18:22" x14ac:dyDescent="0.3">
      <c r="R483" s="90"/>
      <c r="S483" s="44">
        <v>440014</v>
      </c>
      <c r="T483" s="44">
        <v>13</v>
      </c>
      <c r="U483" s="90">
        <f t="shared" si="34"/>
        <v>0</v>
      </c>
      <c r="V483" s="44">
        <f t="shared" ref="V483:V506" si="36">V482+1/COUNT($S$481:$S$506)</f>
        <v>0.11538461538461539</v>
      </c>
    </row>
    <row r="484" spans="18:22" x14ac:dyDescent="0.3">
      <c r="R484" s="90"/>
      <c r="S484" s="44">
        <v>440844</v>
      </c>
      <c r="T484" s="44">
        <v>1</v>
      </c>
      <c r="U484" s="90">
        <f t="shared" si="34"/>
        <v>0</v>
      </c>
      <c r="V484" s="44">
        <f t="shared" si="36"/>
        <v>0.15384615384615385</v>
      </c>
    </row>
    <row r="485" spans="18:22" x14ac:dyDescent="0.3">
      <c r="R485" s="90"/>
      <c r="S485" s="44">
        <v>442051</v>
      </c>
      <c r="T485" s="44">
        <v>12</v>
      </c>
      <c r="U485" s="90">
        <f t="shared" si="34"/>
        <v>0</v>
      </c>
      <c r="V485" s="44">
        <f t="shared" si="36"/>
        <v>0.19230769230769232</v>
      </c>
    </row>
    <row r="486" spans="18:22" x14ac:dyDescent="0.3">
      <c r="R486" s="90"/>
      <c r="S486" s="44">
        <v>442777</v>
      </c>
      <c r="T486" s="44">
        <v>15</v>
      </c>
      <c r="U486" s="90">
        <f t="shared" si="34"/>
        <v>0</v>
      </c>
      <c r="V486" s="44">
        <f t="shared" si="36"/>
        <v>0.23076923076923078</v>
      </c>
    </row>
    <row r="487" spans="18:22" x14ac:dyDescent="0.3">
      <c r="R487" s="90"/>
      <c r="S487" s="44">
        <v>444292</v>
      </c>
      <c r="T487" s="44">
        <v>8</v>
      </c>
      <c r="U487" s="90">
        <f t="shared" si="34"/>
        <v>0</v>
      </c>
      <c r="V487" s="44">
        <f t="shared" si="36"/>
        <v>0.26923076923076927</v>
      </c>
    </row>
    <row r="488" spans="18:22" x14ac:dyDescent="0.3">
      <c r="R488" s="90"/>
      <c r="S488" s="44">
        <v>446824</v>
      </c>
      <c r="T488" s="44">
        <v>12</v>
      </c>
      <c r="U488" s="90">
        <f t="shared" si="34"/>
        <v>0</v>
      </c>
      <c r="V488" s="44">
        <f t="shared" si="36"/>
        <v>0.30769230769230771</v>
      </c>
    </row>
    <row r="489" spans="18:22" x14ac:dyDescent="0.3">
      <c r="R489" s="90"/>
      <c r="S489" s="44">
        <v>447773</v>
      </c>
      <c r="T489" s="44">
        <v>14</v>
      </c>
      <c r="U489" s="90">
        <f t="shared" si="34"/>
        <v>0</v>
      </c>
      <c r="V489" s="44">
        <f t="shared" si="36"/>
        <v>0.34615384615384615</v>
      </c>
    </row>
    <row r="490" spans="18:22" x14ac:dyDescent="0.3">
      <c r="R490" s="90"/>
      <c r="S490" s="44">
        <v>448497</v>
      </c>
      <c r="T490" s="44">
        <v>10</v>
      </c>
      <c r="U490" s="90">
        <f t="shared" si="34"/>
        <v>0</v>
      </c>
      <c r="V490" s="44">
        <f t="shared" si="36"/>
        <v>0.38461538461538458</v>
      </c>
    </row>
    <row r="491" spans="18:22" x14ac:dyDescent="0.3">
      <c r="R491" s="90"/>
      <c r="S491" s="44">
        <v>451723</v>
      </c>
      <c r="T491" s="44">
        <v>10</v>
      </c>
      <c r="U491" s="90">
        <f t="shared" si="34"/>
        <v>0</v>
      </c>
      <c r="V491" s="44">
        <f t="shared" si="36"/>
        <v>0.42307692307692302</v>
      </c>
    </row>
    <row r="492" spans="18:22" x14ac:dyDescent="0.3">
      <c r="R492" s="90"/>
      <c r="S492" s="44">
        <v>453258</v>
      </c>
      <c r="T492" s="44">
        <v>3</v>
      </c>
      <c r="U492" s="90">
        <f t="shared" si="34"/>
        <v>0</v>
      </c>
      <c r="V492" s="44">
        <f t="shared" si="36"/>
        <v>0.46153846153846145</v>
      </c>
    </row>
    <row r="493" spans="18:22" x14ac:dyDescent="0.3">
      <c r="R493" s="90"/>
      <c r="S493" s="44">
        <v>459669</v>
      </c>
      <c r="T493" s="44">
        <v>13</v>
      </c>
      <c r="U493" s="90">
        <f t="shared" si="34"/>
        <v>0</v>
      </c>
      <c r="V493" s="44">
        <f t="shared" si="36"/>
        <v>0.49999999999999989</v>
      </c>
    </row>
    <row r="494" spans="18:22" x14ac:dyDescent="0.3">
      <c r="R494" s="90"/>
      <c r="S494" s="44">
        <v>460301</v>
      </c>
      <c r="T494" s="44">
        <v>15</v>
      </c>
      <c r="U494" s="90">
        <f t="shared" si="34"/>
        <v>0</v>
      </c>
      <c r="V494" s="44">
        <f t="shared" si="36"/>
        <v>0.53846153846153832</v>
      </c>
    </row>
    <row r="495" spans="18:22" x14ac:dyDescent="0.3">
      <c r="R495" s="90"/>
      <c r="S495" s="44">
        <v>464549</v>
      </c>
      <c r="T495" s="44">
        <v>0</v>
      </c>
      <c r="U495" s="90">
        <f t="shared" si="34"/>
        <v>0</v>
      </c>
      <c r="V495" s="44">
        <f t="shared" si="36"/>
        <v>0.57692307692307676</v>
      </c>
    </row>
    <row r="496" spans="18:22" x14ac:dyDescent="0.3">
      <c r="R496" s="90"/>
      <c r="S496" s="44">
        <v>464974</v>
      </c>
      <c r="T496" s="44">
        <v>13</v>
      </c>
      <c r="U496" s="90">
        <f t="shared" si="34"/>
        <v>0</v>
      </c>
      <c r="V496" s="44">
        <f t="shared" si="36"/>
        <v>0.6153846153846152</v>
      </c>
    </row>
    <row r="497" spans="18:22" x14ac:dyDescent="0.3">
      <c r="R497" s="90"/>
      <c r="S497" s="44">
        <v>468731</v>
      </c>
      <c r="T497" s="44">
        <v>7</v>
      </c>
      <c r="U497" s="90">
        <f t="shared" si="34"/>
        <v>0</v>
      </c>
      <c r="V497" s="44">
        <f t="shared" si="36"/>
        <v>0.65384615384615363</v>
      </c>
    </row>
    <row r="498" spans="18:22" x14ac:dyDescent="0.3">
      <c r="R498" s="90"/>
      <c r="S498" s="44">
        <v>470487</v>
      </c>
      <c r="T498" s="44">
        <v>0</v>
      </c>
      <c r="U498" s="90">
        <f t="shared" si="34"/>
        <v>0</v>
      </c>
      <c r="V498" s="44">
        <f t="shared" si="36"/>
        <v>0.69230769230769207</v>
      </c>
    </row>
    <row r="499" spans="18:22" x14ac:dyDescent="0.3">
      <c r="R499" s="90"/>
      <c r="S499" s="44">
        <v>473660</v>
      </c>
      <c r="T499" s="44">
        <v>0</v>
      </c>
      <c r="U499" s="90">
        <f t="shared" si="34"/>
        <v>0</v>
      </c>
      <c r="V499" s="44">
        <f t="shared" si="36"/>
        <v>0.7307692307692305</v>
      </c>
    </row>
    <row r="500" spans="18:22" x14ac:dyDescent="0.3">
      <c r="R500" s="90"/>
      <c r="S500" s="44">
        <v>473829</v>
      </c>
      <c r="T500" s="44">
        <v>7</v>
      </c>
      <c r="U500" s="90">
        <f t="shared" si="34"/>
        <v>0</v>
      </c>
      <c r="V500" s="44">
        <f t="shared" si="36"/>
        <v>0.76923076923076894</v>
      </c>
    </row>
    <row r="501" spans="18:22" x14ac:dyDescent="0.3">
      <c r="R501" s="90"/>
      <c r="S501" s="44">
        <v>481706</v>
      </c>
      <c r="T501" s="44">
        <v>10</v>
      </c>
      <c r="U501" s="90">
        <f t="shared" si="34"/>
        <v>0</v>
      </c>
      <c r="V501" s="44">
        <f t="shared" si="36"/>
        <v>0.80769230769230738</v>
      </c>
    </row>
    <row r="502" spans="18:22" x14ac:dyDescent="0.3">
      <c r="R502" s="90"/>
      <c r="S502" s="44">
        <v>482667</v>
      </c>
      <c r="T502" s="44">
        <v>14</v>
      </c>
      <c r="U502" s="90">
        <f t="shared" si="34"/>
        <v>0</v>
      </c>
      <c r="V502" s="44">
        <f t="shared" si="36"/>
        <v>0.84615384615384581</v>
      </c>
    </row>
    <row r="503" spans="18:22" x14ac:dyDescent="0.3">
      <c r="R503" s="90"/>
      <c r="S503" s="44">
        <v>484919</v>
      </c>
      <c r="T503" s="44">
        <v>15</v>
      </c>
      <c r="U503" s="90">
        <f t="shared" si="34"/>
        <v>0</v>
      </c>
      <c r="V503" s="44">
        <f t="shared" si="36"/>
        <v>0.88461538461538425</v>
      </c>
    </row>
    <row r="504" spans="18:22" x14ac:dyDescent="0.3">
      <c r="R504" s="90"/>
      <c r="S504" s="44">
        <v>484963</v>
      </c>
      <c r="T504" s="44">
        <v>9</v>
      </c>
      <c r="U504" s="90">
        <f t="shared" si="34"/>
        <v>0</v>
      </c>
      <c r="V504" s="44">
        <f t="shared" si="36"/>
        <v>0.92307692307692268</v>
      </c>
    </row>
    <row r="505" spans="18:22" x14ac:dyDescent="0.3">
      <c r="R505" s="90"/>
      <c r="S505" s="44">
        <v>486135</v>
      </c>
      <c r="T505" s="44">
        <v>5</v>
      </c>
      <c r="U505" s="90">
        <f t="shared" si="34"/>
        <v>0</v>
      </c>
      <c r="V505" s="44">
        <f t="shared" si="36"/>
        <v>0.96153846153846112</v>
      </c>
    </row>
    <row r="506" spans="18:22" x14ac:dyDescent="0.3">
      <c r="R506" s="93"/>
      <c r="S506" s="44">
        <v>488283</v>
      </c>
      <c r="T506" s="44">
        <v>8</v>
      </c>
      <c r="U506" s="93">
        <f t="shared" si="34"/>
        <v>0</v>
      </c>
      <c r="V506" s="44">
        <f t="shared" si="36"/>
        <v>0.99999999999999956</v>
      </c>
    </row>
    <row r="507" spans="18:22" x14ac:dyDescent="0.3">
      <c r="R507" s="92">
        <v>21</v>
      </c>
      <c r="S507" s="44">
        <v>439227</v>
      </c>
      <c r="T507" s="44">
        <v>12</v>
      </c>
      <c r="U507" s="92">
        <f t="shared" si="34"/>
        <v>0.875</v>
      </c>
      <c r="V507" s="44">
        <f>1/COUNT($S$507:$S$534)</f>
        <v>3.5714285714285712E-2</v>
      </c>
    </row>
    <row r="508" spans="18:22" x14ac:dyDescent="0.3">
      <c r="R508" s="90"/>
      <c r="S508" s="44">
        <v>441130</v>
      </c>
      <c r="T508" s="44">
        <v>14</v>
      </c>
      <c r="U508" s="90">
        <f t="shared" si="34"/>
        <v>0</v>
      </c>
      <c r="V508" s="44">
        <f>V507+1/COUNT($S$507:$S$534)</f>
        <v>7.1428571428571425E-2</v>
      </c>
    </row>
    <row r="509" spans="18:22" x14ac:dyDescent="0.3">
      <c r="R509" s="90"/>
      <c r="S509" s="44">
        <v>441898</v>
      </c>
      <c r="T509" s="44">
        <v>0</v>
      </c>
      <c r="U509" s="90">
        <f t="shared" si="34"/>
        <v>0</v>
      </c>
      <c r="V509" s="44">
        <f t="shared" ref="V509:V534" si="37">V508+1/COUNT($S$507:$S$534)</f>
        <v>0.10714285714285714</v>
      </c>
    </row>
    <row r="510" spans="18:22" x14ac:dyDescent="0.3">
      <c r="R510" s="90"/>
      <c r="S510" s="44">
        <v>441997</v>
      </c>
      <c r="T510" s="44">
        <v>3</v>
      </c>
      <c r="U510" s="90">
        <f t="shared" si="34"/>
        <v>0</v>
      </c>
      <c r="V510" s="44">
        <f t="shared" si="37"/>
        <v>0.14285714285714285</v>
      </c>
    </row>
    <row r="511" spans="18:22" x14ac:dyDescent="0.3">
      <c r="R511" s="90"/>
      <c r="S511" s="44">
        <v>443646</v>
      </c>
      <c r="T511" s="44">
        <v>6</v>
      </c>
      <c r="U511" s="90">
        <f t="shared" si="34"/>
        <v>0</v>
      </c>
      <c r="V511" s="44">
        <f t="shared" si="37"/>
        <v>0.17857142857142855</v>
      </c>
    </row>
    <row r="512" spans="18:22" x14ac:dyDescent="0.3">
      <c r="R512" s="90"/>
      <c r="S512" s="44">
        <v>448460</v>
      </c>
      <c r="T512" s="44">
        <v>4</v>
      </c>
      <c r="U512" s="90">
        <f t="shared" si="34"/>
        <v>0</v>
      </c>
      <c r="V512" s="44">
        <f t="shared" si="37"/>
        <v>0.21428571428571425</v>
      </c>
    </row>
    <row r="513" spans="18:22" x14ac:dyDescent="0.3">
      <c r="R513" s="90"/>
      <c r="S513" s="44">
        <v>449268</v>
      </c>
      <c r="T513" s="44">
        <v>15</v>
      </c>
      <c r="U513" s="90">
        <f t="shared" si="34"/>
        <v>0</v>
      </c>
      <c r="V513" s="44">
        <f t="shared" si="37"/>
        <v>0.24999999999999994</v>
      </c>
    </row>
    <row r="514" spans="18:22" x14ac:dyDescent="0.3">
      <c r="R514" s="90"/>
      <c r="S514" s="44">
        <v>449462</v>
      </c>
      <c r="T514" s="44">
        <v>6</v>
      </c>
      <c r="U514" s="90">
        <f t="shared" si="34"/>
        <v>0</v>
      </c>
      <c r="V514" s="44">
        <f t="shared" si="37"/>
        <v>0.28571428571428564</v>
      </c>
    </row>
    <row r="515" spans="18:22" x14ac:dyDescent="0.3">
      <c r="R515" s="90"/>
      <c r="S515" s="44">
        <v>451725</v>
      </c>
      <c r="T515" s="44">
        <v>8</v>
      </c>
      <c r="U515" s="90">
        <f t="shared" si="34"/>
        <v>0</v>
      </c>
      <c r="V515" s="44">
        <f t="shared" si="37"/>
        <v>0.32142857142857134</v>
      </c>
    </row>
    <row r="516" spans="18:22" x14ac:dyDescent="0.3">
      <c r="R516" s="90"/>
      <c r="S516" s="44">
        <v>452612</v>
      </c>
      <c r="T516" s="44">
        <v>15</v>
      </c>
      <c r="U516" s="90">
        <f t="shared" ref="U516:U580" si="38">R516/$R$595</f>
        <v>0</v>
      </c>
      <c r="V516" s="44">
        <f t="shared" si="37"/>
        <v>0.35714285714285704</v>
      </c>
    </row>
    <row r="517" spans="18:22" x14ac:dyDescent="0.3">
      <c r="R517" s="90"/>
      <c r="S517" s="44">
        <v>452725</v>
      </c>
      <c r="T517" s="44">
        <v>1</v>
      </c>
      <c r="U517" s="90">
        <f t="shared" si="38"/>
        <v>0</v>
      </c>
      <c r="V517" s="44">
        <f t="shared" si="37"/>
        <v>0.39285714285714274</v>
      </c>
    </row>
    <row r="518" spans="18:22" x14ac:dyDescent="0.3">
      <c r="R518" s="90"/>
      <c r="S518" s="44">
        <v>456367</v>
      </c>
      <c r="T518" s="44">
        <v>12</v>
      </c>
      <c r="U518" s="90">
        <f t="shared" si="38"/>
        <v>0</v>
      </c>
      <c r="V518" s="44">
        <f t="shared" si="37"/>
        <v>0.42857142857142844</v>
      </c>
    </row>
    <row r="519" spans="18:22" x14ac:dyDescent="0.3">
      <c r="R519" s="90"/>
      <c r="S519" s="44">
        <v>456691</v>
      </c>
      <c r="T519" s="44">
        <v>0</v>
      </c>
      <c r="U519" s="90">
        <f t="shared" si="38"/>
        <v>0</v>
      </c>
      <c r="V519" s="44">
        <f t="shared" si="37"/>
        <v>0.46428571428571414</v>
      </c>
    </row>
    <row r="520" spans="18:22" x14ac:dyDescent="0.3">
      <c r="R520" s="90"/>
      <c r="S520" s="44">
        <v>459661</v>
      </c>
      <c r="T520" s="44">
        <v>9</v>
      </c>
      <c r="U520" s="90">
        <f t="shared" si="38"/>
        <v>0</v>
      </c>
      <c r="V520" s="44">
        <f t="shared" si="37"/>
        <v>0.49999999999999983</v>
      </c>
    </row>
    <row r="521" spans="18:22" x14ac:dyDescent="0.3">
      <c r="R521" s="90"/>
      <c r="S521" s="44">
        <v>459673</v>
      </c>
      <c r="T521" s="44">
        <v>8</v>
      </c>
      <c r="U521" s="90">
        <f t="shared" si="38"/>
        <v>0</v>
      </c>
      <c r="V521" s="44">
        <f t="shared" si="37"/>
        <v>0.53571428571428559</v>
      </c>
    </row>
    <row r="522" spans="18:22" x14ac:dyDescent="0.3">
      <c r="R522" s="90"/>
      <c r="S522" s="44">
        <v>460309</v>
      </c>
      <c r="T522" s="44">
        <v>4</v>
      </c>
      <c r="U522" s="90">
        <f t="shared" si="38"/>
        <v>0</v>
      </c>
      <c r="V522" s="44">
        <f t="shared" si="37"/>
        <v>0.57142857142857129</v>
      </c>
    </row>
    <row r="523" spans="18:22" x14ac:dyDescent="0.3">
      <c r="R523" s="90"/>
      <c r="S523" s="44">
        <v>464334</v>
      </c>
      <c r="T523" s="44">
        <v>5</v>
      </c>
      <c r="U523" s="90">
        <f t="shared" si="38"/>
        <v>0</v>
      </c>
      <c r="V523" s="44">
        <f t="shared" si="37"/>
        <v>0.60714285714285698</v>
      </c>
    </row>
    <row r="524" spans="18:22" x14ac:dyDescent="0.3">
      <c r="R524" s="90"/>
      <c r="S524" s="44">
        <v>465947</v>
      </c>
      <c r="T524" s="44">
        <v>8</v>
      </c>
      <c r="U524" s="90">
        <f t="shared" si="38"/>
        <v>0</v>
      </c>
      <c r="V524" s="44">
        <f t="shared" si="37"/>
        <v>0.64285714285714268</v>
      </c>
    </row>
    <row r="525" spans="18:22" x14ac:dyDescent="0.3">
      <c r="R525" s="90"/>
      <c r="S525" s="44">
        <v>467275</v>
      </c>
      <c r="T525" s="44">
        <v>8</v>
      </c>
      <c r="U525" s="90">
        <f t="shared" si="38"/>
        <v>0</v>
      </c>
      <c r="V525" s="44">
        <f t="shared" si="37"/>
        <v>0.67857142857142838</v>
      </c>
    </row>
    <row r="526" spans="18:22" x14ac:dyDescent="0.3">
      <c r="R526" s="90"/>
      <c r="S526" s="6">
        <v>467279</v>
      </c>
      <c r="T526" s="6">
        <v>11</v>
      </c>
      <c r="U526" s="90">
        <f t="shared" si="38"/>
        <v>0</v>
      </c>
      <c r="V526" s="44">
        <f t="shared" si="37"/>
        <v>0.71428571428571408</v>
      </c>
    </row>
    <row r="527" spans="18:22" x14ac:dyDescent="0.3">
      <c r="R527" s="90"/>
      <c r="S527" s="44">
        <v>469376</v>
      </c>
      <c r="T527" s="44">
        <v>10</v>
      </c>
      <c r="U527" s="90">
        <f t="shared" si="38"/>
        <v>0</v>
      </c>
      <c r="V527" s="44">
        <f t="shared" si="37"/>
        <v>0.74999999999999978</v>
      </c>
    </row>
    <row r="528" spans="18:22" x14ac:dyDescent="0.3">
      <c r="R528" s="90"/>
      <c r="S528" s="44">
        <v>469395</v>
      </c>
      <c r="T528" s="44">
        <v>12</v>
      </c>
      <c r="U528" s="90">
        <f t="shared" si="38"/>
        <v>0</v>
      </c>
      <c r="V528" s="44">
        <f t="shared" si="37"/>
        <v>0.78571428571428548</v>
      </c>
    </row>
    <row r="529" spans="18:22" x14ac:dyDescent="0.3">
      <c r="R529" s="90"/>
      <c r="S529" s="53">
        <v>473085</v>
      </c>
      <c r="T529" s="53">
        <v>4</v>
      </c>
      <c r="U529" s="90">
        <f t="shared" si="38"/>
        <v>0</v>
      </c>
      <c r="V529" s="44">
        <f t="shared" si="37"/>
        <v>0.82142857142857117</v>
      </c>
    </row>
    <row r="530" spans="18:22" x14ac:dyDescent="0.3">
      <c r="R530" s="90"/>
      <c r="S530" s="44">
        <v>476778</v>
      </c>
      <c r="T530" s="44">
        <v>8</v>
      </c>
      <c r="U530" s="90">
        <f t="shared" si="38"/>
        <v>0</v>
      </c>
      <c r="V530" s="44">
        <f t="shared" si="37"/>
        <v>0.85714285714285687</v>
      </c>
    </row>
    <row r="531" spans="18:22" x14ac:dyDescent="0.3">
      <c r="R531" s="90"/>
      <c r="S531" s="44">
        <v>481566</v>
      </c>
      <c r="T531" s="44">
        <v>10</v>
      </c>
      <c r="U531" s="90">
        <f t="shared" si="38"/>
        <v>0</v>
      </c>
      <c r="V531" s="44">
        <f t="shared" si="37"/>
        <v>0.89285714285714257</v>
      </c>
    </row>
    <row r="532" spans="18:22" x14ac:dyDescent="0.3">
      <c r="R532" s="90"/>
      <c r="S532" s="44">
        <v>481699</v>
      </c>
      <c r="T532" s="44">
        <v>0</v>
      </c>
      <c r="U532" s="90">
        <f t="shared" si="38"/>
        <v>0</v>
      </c>
      <c r="V532" s="44">
        <f t="shared" si="37"/>
        <v>0.92857142857142827</v>
      </c>
    </row>
    <row r="533" spans="18:22" x14ac:dyDescent="0.3">
      <c r="R533" s="90"/>
      <c r="S533" s="44">
        <v>485182</v>
      </c>
      <c r="T533" s="44">
        <v>0</v>
      </c>
      <c r="U533" s="90">
        <f t="shared" si="38"/>
        <v>0</v>
      </c>
      <c r="V533" s="44">
        <f t="shared" si="37"/>
        <v>0.96428571428571397</v>
      </c>
    </row>
    <row r="534" spans="18:22" x14ac:dyDescent="0.3">
      <c r="R534" s="93"/>
      <c r="S534" s="44">
        <v>486823</v>
      </c>
      <c r="T534" s="44">
        <v>8</v>
      </c>
      <c r="U534" s="93">
        <f t="shared" si="38"/>
        <v>0</v>
      </c>
      <c r="V534" s="44">
        <f t="shared" si="37"/>
        <v>0.99999999999999967</v>
      </c>
    </row>
    <row r="535" spans="18:22" x14ac:dyDescent="0.3">
      <c r="R535" s="92">
        <v>22</v>
      </c>
      <c r="S535" s="44">
        <v>440603</v>
      </c>
      <c r="T535" s="44">
        <v>1</v>
      </c>
      <c r="U535" s="92">
        <f t="shared" si="38"/>
        <v>0.91666666666666663</v>
      </c>
      <c r="V535" s="44">
        <f>1/COUNT($S$535:$S$553)</f>
        <v>5.2631578947368418E-2</v>
      </c>
    </row>
    <row r="536" spans="18:22" x14ac:dyDescent="0.3">
      <c r="R536" s="90"/>
      <c r="S536" s="44">
        <v>442021</v>
      </c>
      <c r="T536" s="44">
        <v>6</v>
      </c>
      <c r="U536" s="90">
        <f t="shared" si="38"/>
        <v>0</v>
      </c>
      <c r="V536" s="44">
        <f>V535+1/COUNT($S$535:$S$553)</f>
        <v>0.10526315789473684</v>
      </c>
    </row>
    <row r="537" spans="18:22" x14ac:dyDescent="0.3">
      <c r="R537" s="90"/>
      <c r="S537" s="44">
        <v>455432</v>
      </c>
      <c r="T537" s="44">
        <v>1</v>
      </c>
      <c r="U537" s="90">
        <f t="shared" si="38"/>
        <v>0</v>
      </c>
      <c r="V537" s="44">
        <f t="shared" ref="V537:V553" si="39">V536+1/COUNT($S$535:$S$553)</f>
        <v>0.15789473684210525</v>
      </c>
    </row>
    <row r="538" spans="18:22" x14ac:dyDescent="0.3">
      <c r="R538" s="90"/>
      <c r="S538" s="44">
        <v>459591</v>
      </c>
      <c r="T538" s="44">
        <v>12</v>
      </c>
      <c r="U538" s="90">
        <f t="shared" si="38"/>
        <v>0</v>
      </c>
      <c r="V538" s="44">
        <f t="shared" si="39"/>
        <v>0.21052631578947367</v>
      </c>
    </row>
    <row r="539" spans="18:22" x14ac:dyDescent="0.3">
      <c r="R539" s="90"/>
      <c r="S539" s="44">
        <v>460304</v>
      </c>
      <c r="T539" s="44">
        <v>6</v>
      </c>
      <c r="U539" s="90">
        <f t="shared" si="38"/>
        <v>0</v>
      </c>
      <c r="V539" s="44">
        <f t="shared" si="39"/>
        <v>0.26315789473684209</v>
      </c>
    </row>
    <row r="540" spans="18:22" x14ac:dyDescent="0.3">
      <c r="R540" s="90"/>
      <c r="S540" s="44">
        <v>461658</v>
      </c>
      <c r="T540" s="44">
        <v>2</v>
      </c>
      <c r="U540" s="90">
        <f t="shared" si="38"/>
        <v>0</v>
      </c>
      <c r="V540" s="44">
        <f t="shared" si="39"/>
        <v>0.31578947368421051</v>
      </c>
    </row>
    <row r="541" spans="18:22" x14ac:dyDescent="0.3">
      <c r="R541" s="90"/>
      <c r="S541" s="44">
        <v>464274</v>
      </c>
      <c r="T541" s="44">
        <v>3</v>
      </c>
      <c r="U541" s="90">
        <f t="shared" si="38"/>
        <v>0</v>
      </c>
      <c r="V541" s="44">
        <f t="shared" si="39"/>
        <v>0.36842105263157893</v>
      </c>
    </row>
    <row r="542" spans="18:22" x14ac:dyDescent="0.3">
      <c r="R542" s="90"/>
      <c r="S542" s="44">
        <v>465925</v>
      </c>
      <c r="T542" s="44">
        <v>3</v>
      </c>
      <c r="U542" s="90">
        <f t="shared" si="38"/>
        <v>0</v>
      </c>
      <c r="V542" s="44">
        <f t="shared" si="39"/>
        <v>0.42105263157894735</v>
      </c>
    </row>
    <row r="543" spans="18:22" x14ac:dyDescent="0.3">
      <c r="R543" s="90"/>
      <c r="S543" s="44">
        <v>469349</v>
      </c>
      <c r="T543" s="44">
        <v>4</v>
      </c>
      <c r="U543" s="90">
        <f t="shared" si="38"/>
        <v>0</v>
      </c>
      <c r="V543" s="44">
        <f t="shared" si="39"/>
        <v>0.47368421052631576</v>
      </c>
    </row>
    <row r="544" spans="18:22" x14ac:dyDescent="0.3">
      <c r="R544" s="90"/>
      <c r="S544" s="44">
        <v>469412</v>
      </c>
      <c r="T544" s="44">
        <v>1</v>
      </c>
      <c r="U544" s="90">
        <f t="shared" si="38"/>
        <v>0</v>
      </c>
      <c r="V544" s="44">
        <f t="shared" si="39"/>
        <v>0.52631578947368418</v>
      </c>
    </row>
    <row r="545" spans="18:22" x14ac:dyDescent="0.3">
      <c r="R545" s="90"/>
      <c r="S545" s="44">
        <v>470423</v>
      </c>
      <c r="T545" s="44">
        <v>1</v>
      </c>
      <c r="U545" s="90">
        <f t="shared" si="38"/>
        <v>0</v>
      </c>
      <c r="V545" s="44">
        <f t="shared" si="39"/>
        <v>0.57894736842105265</v>
      </c>
    </row>
    <row r="546" spans="18:22" x14ac:dyDescent="0.3">
      <c r="R546" s="90"/>
      <c r="S546" s="44">
        <v>470448</v>
      </c>
      <c r="T546" s="44">
        <v>5</v>
      </c>
      <c r="U546" s="90">
        <f t="shared" si="38"/>
        <v>0</v>
      </c>
      <c r="V546" s="44">
        <f t="shared" si="39"/>
        <v>0.63157894736842102</v>
      </c>
    </row>
    <row r="547" spans="18:22" x14ac:dyDescent="0.3">
      <c r="R547" s="90"/>
      <c r="S547" s="44">
        <v>471924</v>
      </c>
      <c r="T547" s="44">
        <v>4</v>
      </c>
      <c r="U547" s="90">
        <f t="shared" si="38"/>
        <v>0</v>
      </c>
      <c r="V547" s="44">
        <f t="shared" si="39"/>
        <v>0.68421052631578938</v>
      </c>
    </row>
    <row r="548" spans="18:22" x14ac:dyDescent="0.3">
      <c r="R548" s="90"/>
      <c r="S548" s="44">
        <v>473667</v>
      </c>
      <c r="T548" s="44">
        <v>2</v>
      </c>
      <c r="U548" s="90">
        <f t="shared" si="38"/>
        <v>0</v>
      </c>
      <c r="V548" s="44">
        <f t="shared" si="39"/>
        <v>0.73684210526315774</v>
      </c>
    </row>
    <row r="549" spans="18:22" x14ac:dyDescent="0.3">
      <c r="R549" s="90"/>
      <c r="S549" s="44">
        <v>481649</v>
      </c>
      <c r="T549" s="44">
        <v>4</v>
      </c>
      <c r="U549" s="90">
        <f t="shared" si="38"/>
        <v>0</v>
      </c>
      <c r="V549" s="44">
        <f t="shared" si="39"/>
        <v>0.78947368421052611</v>
      </c>
    </row>
    <row r="550" spans="18:22" x14ac:dyDescent="0.3">
      <c r="R550" s="90"/>
      <c r="S550" s="44">
        <v>481663</v>
      </c>
      <c r="T550" s="44">
        <v>1</v>
      </c>
      <c r="U550" s="90">
        <f t="shared" si="38"/>
        <v>0</v>
      </c>
      <c r="V550" s="44">
        <f t="shared" si="39"/>
        <v>0.84210526315789447</v>
      </c>
    </row>
    <row r="551" spans="18:22" x14ac:dyDescent="0.3">
      <c r="R551" s="90"/>
      <c r="S551" s="44">
        <v>481670</v>
      </c>
      <c r="T551" s="44">
        <v>13</v>
      </c>
      <c r="U551" s="90">
        <f t="shared" si="38"/>
        <v>0</v>
      </c>
      <c r="V551" s="44">
        <f t="shared" si="39"/>
        <v>0.89473684210526283</v>
      </c>
    </row>
    <row r="552" spans="18:22" x14ac:dyDescent="0.3">
      <c r="R552" s="90"/>
      <c r="S552" s="44">
        <v>485231</v>
      </c>
      <c r="T552" s="44">
        <v>5</v>
      </c>
      <c r="U552" s="90">
        <f t="shared" si="38"/>
        <v>0</v>
      </c>
      <c r="V552" s="44">
        <f t="shared" si="39"/>
        <v>0.94736842105263119</v>
      </c>
    </row>
    <row r="553" spans="18:22" x14ac:dyDescent="0.3">
      <c r="R553" s="93"/>
      <c r="S553" s="44">
        <v>487405</v>
      </c>
      <c r="T553" s="44">
        <v>10</v>
      </c>
      <c r="U553" s="93">
        <f t="shared" si="38"/>
        <v>0</v>
      </c>
      <c r="V553" s="44">
        <f t="shared" si="39"/>
        <v>0.99999999999999956</v>
      </c>
    </row>
    <row r="554" spans="18:22" x14ac:dyDescent="0.3">
      <c r="R554" s="92">
        <v>23</v>
      </c>
      <c r="S554" s="44">
        <v>439236</v>
      </c>
      <c r="T554" s="44">
        <v>3</v>
      </c>
      <c r="U554" s="92">
        <f t="shared" si="38"/>
        <v>0.95833333333333337</v>
      </c>
      <c r="V554" s="44">
        <f>1/COUNT($S$554:$S$570)</f>
        <v>5.8823529411764705E-2</v>
      </c>
    </row>
    <row r="555" spans="18:22" x14ac:dyDescent="0.3">
      <c r="R555" s="90"/>
      <c r="S555" s="44">
        <v>442854</v>
      </c>
      <c r="T555" s="44">
        <v>10</v>
      </c>
      <c r="U555" s="90">
        <f t="shared" si="38"/>
        <v>0</v>
      </c>
      <c r="V555" s="44">
        <f>V554+1/COUNT($S$554:$S$570)</f>
        <v>0.11764705882352941</v>
      </c>
    </row>
    <row r="556" spans="18:22" x14ac:dyDescent="0.3">
      <c r="R556" s="90"/>
      <c r="S556" s="44">
        <v>448487</v>
      </c>
      <c r="T556" s="44">
        <v>3</v>
      </c>
      <c r="U556" s="90">
        <f t="shared" si="38"/>
        <v>0</v>
      </c>
      <c r="V556" s="44">
        <f t="shared" ref="V556:V570" si="40">V555+1/COUNT($S$554:$S$570)</f>
        <v>0.1764705882352941</v>
      </c>
    </row>
    <row r="557" spans="18:22" x14ac:dyDescent="0.3">
      <c r="R557" s="90"/>
      <c r="S557" s="44">
        <v>451722</v>
      </c>
      <c r="T557" s="44">
        <v>12</v>
      </c>
      <c r="U557" s="90">
        <f t="shared" si="38"/>
        <v>0</v>
      </c>
      <c r="V557" s="44">
        <f t="shared" si="40"/>
        <v>0.23529411764705882</v>
      </c>
    </row>
    <row r="558" spans="18:22" x14ac:dyDescent="0.3">
      <c r="R558" s="90"/>
      <c r="S558" s="44">
        <v>453538</v>
      </c>
      <c r="T558" s="44">
        <v>14</v>
      </c>
      <c r="U558" s="90">
        <f t="shared" si="38"/>
        <v>0</v>
      </c>
      <c r="V558" s="44">
        <f t="shared" si="40"/>
        <v>0.29411764705882354</v>
      </c>
    </row>
    <row r="559" spans="18:22" x14ac:dyDescent="0.3">
      <c r="R559" s="90"/>
      <c r="S559" s="44">
        <v>464943</v>
      </c>
      <c r="T559" s="44">
        <v>3</v>
      </c>
      <c r="U559" s="90">
        <f t="shared" si="38"/>
        <v>0</v>
      </c>
      <c r="V559" s="44">
        <f t="shared" si="40"/>
        <v>0.35294117647058826</v>
      </c>
    </row>
    <row r="560" spans="18:22" x14ac:dyDescent="0.3">
      <c r="R560" s="90"/>
      <c r="S560" s="44">
        <v>465000</v>
      </c>
      <c r="T560" s="44">
        <v>10</v>
      </c>
      <c r="U560" s="90">
        <f t="shared" si="38"/>
        <v>0</v>
      </c>
      <c r="V560" s="44">
        <f t="shared" si="40"/>
        <v>0.41176470588235298</v>
      </c>
    </row>
    <row r="561" spans="18:22" x14ac:dyDescent="0.3">
      <c r="R561" s="90"/>
      <c r="S561" s="44">
        <v>465849</v>
      </c>
      <c r="T561" s="44">
        <v>8</v>
      </c>
      <c r="U561" s="90">
        <f t="shared" si="38"/>
        <v>0</v>
      </c>
      <c r="V561" s="44">
        <f t="shared" si="40"/>
        <v>0.4705882352941177</v>
      </c>
    </row>
    <row r="562" spans="18:22" x14ac:dyDescent="0.3">
      <c r="R562" s="90"/>
      <c r="S562" s="44">
        <v>469469</v>
      </c>
      <c r="T562" s="44">
        <v>3</v>
      </c>
      <c r="U562" s="90">
        <f t="shared" si="38"/>
        <v>0</v>
      </c>
      <c r="V562" s="44">
        <f t="shared" si="40"/>
        <v>0.52941176470588236</v>
      </c>
    </row>
    <row r="563" spans="18:22" x14ac:dyDescent="0.3">
      <c r="R563" s="90"/>
      <c r="S563" s="44">
        <v>470408</v>
      </c>
      <c r="T563" s="44">
        <v>1</v>
      </c>
      <c r="U563" s="90">
        <f t="shared" si="38"/>
        <v>0</v>
      </c>
      <c r="V563" s="44">
        <f t="shared" si="40"/>
        <v>0.58823529411764708</v>
      </c>
    </row>
    <row r="564" spans="18:22" x14ac:dyDescent="0.3">
      <c r="R564" s="90"/>
      <c r="S564" s="44">
        <v>472453</v>
      </c>
      <c r="T564" s="44">
        <v>14</v>
      </c>
      <c r="U564" s="90">
        <f t="shared" si="38"/>
        <v>0</v>
      </c>
      <c r="V564" s="44">
        <f t="shared" si="40"/>
        <v>0.6470588235294118</v>
      </c>
    </row>
    <row r="565" spans="18:22" x14ac:dyDescent="0.3">
      <c r="R565" s="90"/>
      <c r="S565" s="44">
        <v>472897</v>
      </c>
      <c r="T565" s="44">
        <v>5</v>
      </c>
      <c r="U565" s="90">
        <f t="shared" si="38"/>
        <v>0</v>
      </c>
      <c r="V565" s="44">
        <f t="shared" si="40"/>
        <v>0.70588235294117652</v>
      </c>
    </row>
    <row r="566" spans="18:22" x14ac:dyDescent="0.3">
      <c r="R566" s="90"/>
      <c r="S566" s="44">
        <v>476774</v>
      </c>
      <c r="T566" s="44">
        <v>14</v>
      </c>
      <c r="U566" s="90">
        <f t="shared" si="38"/>
        <v>0</v>
      </c>
      <c r="V566" s="44">
        <f t="shared" si="40"/>
        <v>0.76470588235294124</v>
      </c>
    </row>
    <row r="567" spans="18:22" x14ac:dyDescent="0.3">
      <c r="R567" s="90"/>
      <c r="S567" s="44">
        <v>480727</v>
      </c>
      <c r="T567" s="44">
        <v>12</v>
      </c>
      <c r="U567" s="90">
        <f t="shared" si="38"/>
        <v>0</v>
      </c>
      <c r="V567" s="44">
        <f t="shared" si="40"/>
        <v>0.82352941176470595</v>
      </c>
    </row>
    <row r="568" spans="18:22" x14ac:dyDescent="0.3">
      <c r="R568" s="90"/>
      <c r="S568" s="44">
        <v>481603</v>
      </c>
      <c r="T568" s="44">
        <v>15</v>
      </c>
      <c r="U568" s="90">
        <f t="shared" si="38"/>
        <v>0</v>
      </c>
      <c r="V568" s="44">
        <f t="shared" si="40"/>
        <v>0.88235294117647067</v>
      </c>
    </row>
    <row r="569" spans="18:22" x14ac:dyDescent="0.3">
      <c r="R569" s="90"/>
      <c r="S569" s="44">
        <v>487293</v>
      </c>
      <c r="T569" s="44">
        <v>4</v>
      </c>
      <c r="U569" s="90">
        <f t="shared" si="38"/>
        <v>0</v>
      </c>
      <c r="V569" s="44">
        <f t="shared" si="40"/>
        <v>0.94117647058823539</v>
      </c>
    </row>
    <row r="570" spans="18:22" x14ac:dyDescent="0.3">
      <c r="R570" s="93"/>
      <c r="S570" s="44">
        <v>487419</v>
      </c>
      <c r="T570" s="44">
        <v>12</v>
      </c>
      <c r="U570" s="93">
        <f t="shared" si="38"/>
        <v>0</v>
      </c>
      <c r="V570" s="44">
        <f t="shared" si="40"/>
        <v>1</v>
      </c>
    </row>
    <row r="571" spans="18:22" x14ac:dyDescent="0.3">
      <c r="R571" s="92">
        <v>24</v>
      </c>
      <c r="S571" s="44">
        <v>447477</v>
      </c>
      <c r="T571" s="44">
        <v>9</v>
      </c>
      <c r="U571" s="92">
        <f t="shared" si="38"/>
        <v>1</v>
      </c>
      <c r="V571" s="44">
        <f>1/CODE($S$571:$S$594)</f>
        <v>1.9230769230769232E-2</v>
      </c>
    </row>
    <row r="572" spans="18:22" x14ac:dyDescent="0.3">
      <c r="R572" s="90"/>
      <c r="S572" s="44">
        <v>448491</v>
      </c>
      <c r="T572" s="44">
        <v>11</v>
      </c>
      <c r="U572" s="90">
        <f t="shared" si="38"/>
        <v>0</v>
      </c>
      <c r="V572" s="44">
        <f>V571+1/CODE($S$571:$S$594)</f>
        <v>3.8461538461538464E-2</v>
      </c>
    </row>
    <row r="573" spans="18:22" x14ac:dyDescent="0.3">
      <c r="R573" s="90"/>
      <c r="S573" s="44">
        <v>449250</v>
      </c>
      <c r="T573" s="44">
        <v>0</v>
      </c>
      <c r="U573" s="90">
        <f t="shared" si="38"/>
        <v>0</v>
      </c>
      <c r="V573" s="44">
        <f t="shared" ref="V573:V594" si="41">V572+1/CODE($S$571:$S$594)</f>
        <v>5.7692307692307696E-2</v>
      </c>
    </row>
    <row r="574" spans="18:22" x14ac:dyDescent="0.3">
      <c r="R574" s="90"/>
      <c r="S574" s="44">
        <v>450391</v>
      </c>
      <c r="T574" s="44">
        <v>3</v>
      </c>
      <c r="U574" s="90">
        <f t="shared" si="38"/>
        <v>0</v>
      </c>
      <c r="V574" s="44">
        <f t="shared" si="41"/>
        <v>7.6923076923076927E-2</v>
      </c>
    </row>
    <row r="575" spans="18:22" x14ac:dyDescent="0.3">
      <c r="R575" s="90"/>
      <c r="S575" s="44">
        <v>450435</v>
      </c>
      <c r="T575" s="44">
        <v>4</v>
      </c>
      <c r="U575" s="90">
        <f t="shared" si="38"/>
        <v>0</v>
      </c>
      <c r="V575" s="44">
        <f t="shared" si="41"/>
        <v>9.6153846153846159E-2</v>
      </c>
    </row>
    <row r="576" spans="18:22" x14ac:dyDescent="0.3">
      <c r="R576" s="90"/>
      <c r="S576" s="44">
        <v>451441</v>
      </c>
      <c r="T576" s="44">
        <v>11</v>
      </c>
      <c r="U576" s="90">
        <f t="shared" si="38"/>
        <v>0</v>
      </c>
      <c r="V576" s="44">
        <f t="shared" si="41"/>
        <v>0.11538461538461539</v>
      </c>
    </row>
    <row r="577" spans="18:22" x14ac:dyDescent="0.3">
      <c r="R577" s="90"/>
      <c r="S577" s="44">
        <v>452573</v>
      </c>
      <c r="T577" s="44">
        <v>10</v>
      </c>
      <c r="U577" s="90">
        <f t="shared" si="38"/>
        <v>0</v>
      </c>
      <c r="V577" s="44">
        <f t="shared" si="41"/>
        <v>0.13461538461538464</v>
      </c>
    </row>
    <row r="578" spans="18:22" x14ac:dyDescent="0.3">
      <c r="R578" s="90"/>
      <c r="S578" s="44">
        <v>452630</v>
      </c>
      <c r="T578" s="44">
        <v>15</v>
      </c>
      <c r="U578" s="90">
        <f t="shared" si="38"/>
        <v>0</v>
      </c>
      <c r="V578" s="44">
        <f t="shared" si="41"/>
        <v>0.15384615384615385</v>
      </c>
    </row>
    <row r="579" spans="18:22" x14ac:dyDescent="0.3">
      <c r="R579" s="90"/>
      <c r="S579" s="44">
        <v>455595</v>
      </c>
      <c r="T579" s="44">
        <v>1</v>
      </c>
      <c r="U579" s="90">
        <f t="shared" si="38"/>
        <v>0</v>
      </c>
      <c r="V579" s="44">
        <f t="shared" si="41"/>
        <v>0.17307692307692307</v>
      </c>
    </row>
    <row r="580" spans="18:22" x14ac:dyDescent="0.3">
      <c r="R580" s="90"/>
      <c r="S580" s="44">
        <v>456406</v>
      </c>
      <c r="T580" s="44">
        <v>7</v>
      </c>
      <c r="U580" s="90">
        <f t="shared" si="38"/>
        <v>0</v>
      </c>
      <c r="V580" s="44">
        <f t="shared" si="41"/>
        <v>0.19230769230769229</v>
      </c>
    </row>
    <row r="581" spans="18:22" x14ac:dyDescent="0.3">
      <c r="R581" s="90"/>
      <c r="S581" s="44">
        <v>467074</v>
      </c>
      <c r="T581" s="44">
        <v>8</v>
      </c>
      <c r="U581" s="90">
        <f t="shared" ref="U581:U594" si="42">R581/$R$595</f>
        <v>0</v>
      </c>
      <c r="V581" s="44">
        <f t="shared" si="41"/>
        <v>0.21153846153846151</v>
      </c>
    </row>
    <row r="582" spans="18:22" x14ac:dyDescent="0.3">
      <c r="R582" s="90"/>
      <c r="S582" s="44">
        <v>469365</v>
      </c>
      <c r="T582" s="44">
        <v>15</v>
      </c>
      <c r="U582" s="90">
        <f t="shared" si="42"/>
        <v>0</v>
      </c>
      <c r="V582" s="44">
        <f t="shared" si="41"/>
        <v>0.23076923076923073</v>
      </c>
    </row>
    <row r="583" spans="18:22" x14ac:dyDescent="0.3">
      <c r="R583" s="90"/>
      <c r="S583" s="44">
        <v>470450</v>
      </c>
      <c r="T583" s="44">
        <v>6</v>
      </c>
      <c r="U583" s="90">
        <f t="shared" si="42"/>
        <v>0</v>
      </c>
      <c r="V583" s="44">
        <f t="shared" si="41"/>
        <v>0.24999999999999994</v>
      </c>
    </row>
    <row r="584" spans="18:22" x14ac:dyDescent="0.3">
      <c r="R584" s="90"/>
      <c r="S584" s="44">
        <v>472909</v>
      </c>
      <c r="T584" s="44">
        <v>2</v>
      </c>
      <c r="U584" s="90">
        <f t="shared" si="42"/>
        <v>0</v>
      </c>
      <c r="V584" s="44">
        <f t="shared" si="41"/>
        <v>0.26923076923076916</v>
      </c>
    </row>
    <row r="585" spans="18:22" x14ac:dyDescent="0.3">
      <c r="R585" s="90"/>
      <c r="S585" s="44">
        <v>473678</v>
      </c>
      <c r="T585" s="44">
        <v>2</v>
      </c>
      <c r="U585" s="90">
        <f t="shared" si="42"/>
        <v>0</v>
      </c>
      <c r="V585" s="44">
        <f t="shared" si="41"/>
        <v>0.28846153846153838</v>
      </c>
    </row>
    <row r="586" spans="18:22" x14ac:dyDescent="0.3">
      <c r="R586" s="90"/>
      <c r="S586" s="44">
        <v>473696</v>
      </c>
      <c r="T586" s="44">
        <v>4</v>
      </c>
      <c r="U586" s="90">
        <f t="shared" si="42"/>
        <v>0</v>
      </c>
      <c r="V586" s="44">
        <f t="shared" si="41"/>
        <v>0.3076923076923076</v>
      </c>
    </row>
    <row r="587" spans="18:22" x14ac:dyDescent="0.3">
      <c r="R587" s="90"/>
      <c r="S587" s="44">
        <v>474088</v>
      </c>
      <c r="T587" s="44">
        <v>15</v>
      </c>
      <c r="U587" s="90">
        <f t="shared" si="42"/>
        <v>0</v>
      </c>
      <c r="V587" s="44">
        <f t="shared" si="41"/>
        <v>0.32692307692307682</v>
      </c>
    </row>
    <row r="588" spans="18:22" x14ac:dyDescent="0.3">
      <c r="R588" s="90"/>
      <c r="S588" s="44">
        <v>475358</v>
      </c>
      <c r="T588" s="44">
        <v>9</v>
      </c>
      <c r="U588" s="90">
        <f t="shared" si="42"/>
        <v>0</v>
      </c>
      <c r="V588" s="44">
        <f t="shared" si="41"/>
        <v>0.34615384615384603</v>
      </c>
    </row>
    <row r="589" spans="18:22" x14ac:dyDescent="0.3">
      <c r="R589" s="90"/>
      <c r="S589" s="44">
        <v>477393</v>
      </c>
      <c r="T589" s="44">
        <v>6</v>
      </c>
      <c r="U589" s="90">
        <f t="shared" si="42"/>
        <v>0</v>
      </c>
      <c r="V589" s="44">
        <f t="shared" si="41"/>
        <v>0.36538461538461525</v>
      </c>
    </row>
    <row r="590" spans="18:22" x14ac:dyDescent="0.3">
      <c r="R590" s="90"/>
      <c r="S590" s="44">
        <v>478123</v>
      </c>
      <c r="T590" s="44">
        <v>5</v>
      </c>
      <c r="U590" s="90">
        <f t="shared" si="42"/>
        <v>0</v>
      </c>
      <c r="V590" s="44">
        <f t="shared" si="41"/>
        <v>0.38461538461538447</v>
      </c>
    </row>
    <row r="591" spans="18:22" x14ac:dyDescent="0.3">
      <c r="R591" s="90"/>
      <c r="S591" s="44">
        <v>480691</v>
      </c>
      <c r="T591" s="44">
        <v>12</v>
      </c>
      <c r="U591" s="90">
        <f t="shared" si="42"/>
        <v>0</v>
      </c>
      <c r="V591" s="44">
        <f t="shared" si="41"/>
        <v>0.40384615384615369</v>
      </c>
    </row>
    <row r="592" spans="18:22" x14ac:dyDescent="0.3">
      <c r="R592" s="90"/>
      <c r="S592" s="44">
        <v>481671</v>
      </c>
      <c r="T592" s="44">
        <v>6</v>
      </c>
      <c r="U592" s="90">
        <f t="shared" si="42"/>
        <v>0</v>
      </c>
      <c r="V592" s="44">
        <f t="shared" si="41"/>
        <v>0.42307692307692291</v>
      </c>
    </row>
    <row r="593" spans="18:22" x14ac:dyDescent="0.3">
      <c r="R593" s="90"/>
      <c r="S593" s="44">
        <v>488284</v>
      </c>
      <c r="T593" s="44">
        <v>14</v>
      </c>
      <c r="U593" s="90">
        <f t="shared" si="42"/>
        <v>0</v>
      </c>
      <c r="V593" s="44">
        <f t="shared" si="41"/>
        <v>0.44230769230769212</v>
      </c>
    </row>
    <row r="594" spans="18:22" x14ac:dyDescent="0.3">
      <c r="R594" s="93"/>
      <c r="S594" s="44">
        <v>488403</v>
      </c>
      <c r="T594" s="44">
        <v>9</v>
      </c>
      <c r="U594" s="93">
        <f t="shared" si="42"/>
        <v>0</v>
      </c>
      <c r="V594" s="44">
        <f t="shared" si="41"/>
        <v>0.46153846153846134</v>
      </c>
    </row>
    <row r="595" spans="18:22" x14ac:dyDescent="0.3">
      <c r="R595">
        <f>MAX(R4:R594)</f>
        <v>24</v>
      </c>
      <c r="S595">
        <f>COUNT(S4:S594)</f>
        <v>591</v>
      </c>
      <c r="T595">
        <f>SUM(T4:T594)</f>
        <v>4421</v>
      </c>
    </row>
  </sheetData>
  <mergeCells count="49">
    <mergeCell ref="R250:R266"/>
    <mergeCell ref="B2:B3"/>
    <mergeCell ref="R4:R22"/>
    <mergeCell ref="R23:R53"/>
    <mergeCell ref="R54:R76"/>
    <mergeCell ref="R77:R98"/>
    <mergeCell ref="R99:R130"/>
    <mergeCell ref="R131:R151"/>
    <mergeCell ref="R152:R183"/>
    <mergeCell ref="R184:R205"/>
    <mergeCell ref="R206:R230"/>
    <mergeCell ref="R231:R249"/>
    <mergeCell ref="R554:R570"/>
    <mergeCell ref="R267:R292"/>
    <mergeCell ref="R293:R323"/>
    <mergeCell ref="R324:R354"/>
    <mergeCell ref="R355:R388"/>
    <mergeCell ref="R389:R410"/>
    <mergeCell ref="R411:R439"/>
    <mergeCell ref="U355:U388"/>
    <mergeCell ref="R571:R594"/>
    <mergeCell ref="U4:U22"/>
    <mergeCell ref="U23:U53"/>
    <mergeCell ref="U54:U76"/>
    <mergeCell ref="U77:U98"/>
    <mergeCell ref="U99:U130"/>
    <mergeCell ref="U131:U151"/>
    <mergeCell ref="U152:U183"/>
    <mergeCell ref="U184:U205"/>
    <mergeCell ref="U206:U230"/>
    <mergeCell ref="R440:R458"/>
    <mergeCell ref="R459:R480"/>
    <mergeCell ref="R481:R506"/>
    <mergeCell ref="R507:R534"/>
    <mergeCell ref="R535:R553"/>
    <mergeCell ref="U231:U249"/>
    <mergeCell ref="U250:U266"/>
    <mergeCell ref="U267:U292"/>
    <mergeCell ref="U293:U323"/>
    <mergeCell ref="U324:U354"/>
    <mergeCell ref="U535:U553"/>
    <mergeCell ref="U554:U570"/>
    <mergeCell ref="U571:U594"/>
    <mergeCell ref="U389:U410"/>
    <mergeCell ref="U411:U439"/>
    <mergeCell ref="U440:U458"/>
    <mergeCell ref="U459:U480"/>
    <mergeCell ref="U481:U506"/>
    <mergeCell ref="U507:U53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2" width="10.33203125" customWidth="1"/>
  </cols>
  <sheetData>
    <row r="2" spans="2:22" ht="15" thickBot="1" x14ac:dyDescent="0.35">
      <c r="B2" s="85"/>
      <c r="C2" s="66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66"/>
      <c r="C4" s="68">
        <v>9.1235801596662891E-2</v>
      </c>
      <c r="D4" s="68">
        <v>2</v>
      </c>
      <c r="E4" s="68">
        <v>14</v>
      </c>
      <c r="F4" s="68">
        <v>0.57786821667232569</v>
      </c>
      <c r="G4" s="68">
        <v>313067</v>
      </c>
      <c r="H4" s="68">
        <f>VLOOKUP(G4,$S$4:$T$179,2,FALSE)</f>
        <v>5</v>
      </c>
      <c r="I4" s="8">
        <f>1/$R$180</f>
        <v>0.05</v>
      </c>
      <c r="J4" s="68">
        <f t="shared" ref="J4:J10" si="0">1/E4</f>
        <v>7.1428571428571425E-2</v>
      </c>
      <c r="K4" s="68">
        <f t="shared" ref="K4:K10" si="1">I4*J4</f>
        <v>3.5714285714285713E-3</v>
      </c>
      <c r="L4" s="9">
        <f t="shared" ref="L4:L10" si="2">H4/K4</f>
        <v>1400</v>
      </c>
      <c r="M4" s="68">
        <f t="shared" ref="M4:M10" si="3">(L4-$D$13)^2</f>
        <v>54889.795918367316</v>
      </c>
      <c r="N4" s="2"/>
      <c r="R4" s="92">
        <v>1</v>
      </c>
      <c r="S4" s="44">
        <v>300555</v>
      </c>
      <c r="T4" s="44">
        <v>11</v>
      </c>
      <c r="U4" s="92">
        <f t="shared" ref="U4:U35" si="4">R4/$R$180</f>
        <v>0.05</v>
      </c>
      <c r="V4" s="44">
        <f>1/COUNT($S$4:$S$5)</f>
        <v>0.5</v>
      </c>
    </row>
    <row r="5" spans="2:22" x14ac:dyDescent="0.3">
      <c r="B5" s="66"/>
      <c r="C5" s="68">
        <v>0.69412807202673499</v>
      </c>
      <c r="D5" s="68">
        <v>14</v>
      </c>
      <c r="E5" s="68">
        <v>10</v>
      </c>
      <c r="F5" s="68">
        <v>0.29687134242632607</v>
      </c>
      <c r="G5" s="68">
        <v>307842</v>
      </c>
      <c r="H5" s="73">
        <f t="shared" ref="H5:H10" si="5">VLOOKUP(G5,$S$4:$T$179,2,FALSE)</f>
        <v>3</v>
      </c>
      <c r="I5" s="8">
        <f t="shared" ref="I5:I10" si="6">1/$R$180</f>
        <v>0.05</v>
      </c>
      <c r="J5" s="68">
        <f t="shared" si="0"/>
        <v>0.1</v>
      </c>
      <c r="K5" s="68">
        <f t="shared" si="1"/>
        <v>5.000000000000001E-3</v>
      </c>
      <c r="L5" s="9">
        <f t="shared" si="2"/>
        <v>599.99999999999989</v>
      </c>
      <c r="M5" s="68">
        <f t="shared" si="3"/>
        <v>320032.65306122467</v>
      </c>
      <c r="N5" s="2"/>
      <c r="R5" s="93"/>
      <c r="S5" s="44">
        <v>307546</v>
      </c>
      <c r="T5" s="44">
        <v>8</v>
      </c>
      <c r="U5" s="93">
        <f t="shared" si="4"/>
        <v>0</v>
      </c>
      <c r="V5" s="44">
        <f>V4+1/COUNT($S$4:$S$5)</f>
        <v>1</v>
      </c>
    </row>
    <row r="6" spans="2:22" x14ac:dyDescent="0.3">
      <c r="B6" s="66"/>
      <c r="C6" s="68">
        <v>0.71178736055111058</v>
      </c>
      <c r="D6" s="68">
        <v>15</v>
      </c>
      <c r="E6" s="68">
        <v>13</v>
      </c>
      <c r="F6" s="68">
        <v>0.21917813534903352</v>
      </c>
      <c r="G6" s="68">
        <v>302447</v>
      </c>
      <c r="H6" s="73">
        <f t="shared" si="5"/>
        <v>0</v>
      </c>
      <c r="I6" s="8">
        <f t="shared" si="6"/>
        <v>0.05</v>
      </c>
      <c r="J6" s="68">
        <f t="shared" si="0"/>
        <v>7.6923076923076927E-2</v>
      </c>
      <c r="K6" s="68">
        <f t="shared" si="1"/>
        <v>3.8461538461538464E-3</v>
      </c>
      <c r="L6" s="9">
        <f t="shared" si="2"/>
        <v>0</v>
      </c>
      <c r="M6" s="68">
        <f t="shared" si="3"/>
        <v>1358889.7959183676</v>
      </c>
      <c r="N6" s="3"/>
      <c r="R6" s="92">
        <v>2</v>
      </c>
      <c r="S6" s="44">
        <v>313477</v>
      </c>
      <c r="T6" s="44">
        <v>14</v>
      </c>
      <c r="U6" s="92">
        <f t="shared" si="4"/>
        <v>0.1</v>
      </c>
      <c r="V6" s="44">
        <f>1/COUNT($S$6:$S$19)</f>
        <v>7.1428571428571425E-2</v>
      </c>
    </row>
    <row r="7" spans="2:22" x14ac:dyDescent="0.3">
      <c r="B7" s="66"/>
      <c r="C7" s="68">
        <v>0.6233188513189668</v>
      </c>
      <c r="D7" s="68">
        <v>13</v>
      </c>
      <c r="E7" s="68">
        <v>6</v>
      </c>
      <c r="F7" s="68">
        <v>0.34026452429847409</v>
      </c>
      <c r="G7" s="68">
        <v>308115</v>
      </c>
      <c r="H7" s="73">
        <f t="shared" si="5"/>
        <v>5</v>
      </c>
      <c r="I7" s="8">
        <f t="shared" si="6"/>
        <v>0.05</v>
      </c>
      <c r="J7" s="68">
        <f t="shared" si="0"/>
        <v>0.16666666666666666</v>
      </c>
      <c r="K7" s="68">
        <f t="shared" si="1"/>
        <v>8.3333333333333332E-3</v>
      </c>
      <c r="L7" s="9">
        <f t="shared" si="2"/>
        <v>600</v>
      </c>
      <c r="M7" s="68">
        <f t="shared" si="3"/>
        <v>320032.65306122456</v>
      </c>
      <c r="N7" s="3"/>
      <c r="R7" s="90"/>
      <c r="S7" s="44">
        <v>315605</v>
      </c>
      <c r="T7" s="44">
        <v>14</v>
      </c>
      <c r="U7" s="90">
        <f t="shared" si="4"/>
        <v>0</v>
      </c>
      <c r="V7" s="44">
        <f>V6+1/COUNT($S$6:$S$19)</f>
        <v>0.14285714285714285</v>
      </c>
    </row>
    <row r="8" spans="2:22" x14ac:dyDescent="0.3">
      <c r="B8" s="66"/>
      <c r="C8" s="68">
        <v>0.89309306236899821</v>
      </c>
      <c r="D8" s="68">
        <v>18</v>
      </c>
      <c r="E8" s="68">
        <v>12</v>
      </c>
      <c r="F8" s="68">
        <v>0.2187239261189331</v>
      </c>
      <c r="G8" s="68">
        <v>308016</v>
      </c>
      <c r="H8" s="73">
        <f t="shared" si="5"/>
        <v>12</v>
      </c>
      <c r="I8" s="8">
        <f t="shared" si="6"/>
        <v>0.05</v>
      </c>
      <c r="J8" s="68">
        <f t="shared" si="0"/>
        <v>8.3333333333333329E-2</v>
      </c>
      <c r="K8" s="68">
        <f t="shared" si="1"/>
        <v>4.1666666666666666E-3</v>
      </c>
      <c r="L8" s="9">
        <f t="shared" si="2"/>
        <v>2880</v>
      </c>
      <c r="M8" s="68">
        <f t="shared" si="3"/>
        <v>2938775.5102040814</v>
      </c>
      <c r="N8" s="3"/>
      <c r="R8" s="90"/>
      <c r="S8" s="44">
        <v>316119</v>
      </c>
      <c r="T8" s="44">
        <v>3</v>
      </c>
      <c r="U8" s="90">
        <f t="shared" si="4"/>
        <v>0</v>
      </c>
      <c r="V8" s="44">
        <f t="shared" ref="V8:V19" si="7">V7+1/COUNT($S$6:$S$19)</f>
        <v>0.21428571428571427</v>
      </c>
    </row>
    <row r="9" spans="2:22" x14ac:dyDescent="0.3">
      <c r="B9" s="66"/>
      <c r="C9" s="68">
        <v>0.34068993905778189</v>
      </c>
      <c r="D9" s="68">
        <v>7</v>
      </c>
      <c r="E9" s="68">
        <v>8</v>
      </c>
      <c r="F9" s="68">
        <v>5.3504805416886292E-3</v>
      </c>
      <c r="G9" s="68">
        <v>305382</v>
      </c>
      <c r="H9" s="73">
        <f t="shared" si="5"/>
        <v>7</v>
      </c>
      <c r="I9" s="8">
        <f t="shared" si="6"/>
        <v>0.05</v>
      </c>
      <c r="J9" s="68">
        <f t="shared" si="0"/>
        <v>0.125</v>
      </c>
      <c r="K9" s="68">
        <f t="shared" si="1"/>
        <v>6.2500000000000003E-3</v>
      </c>
      <c r="L9" s="9">
        <f t="shared" si="2"/>
        <v>1120</v>
      </c>
      <c r="M9" s="68">
        <f t="shared" si="3"/>
        <v>2089.7959183673529</v>
      </c>
      <c r="N9" s="2"/>
      <c r="Q9" s="2"/>
      <c r="R9" s="90"/>
      <c r="S9" s="44">
        <v>323507</v>
      </c>
      <c r="T9" s="44">
        <v>1</v>
      </c>
      <c r="U9" s="90">
        <f t="shared" si="4"/>
        <v>0</v>
      </c>
      <c r="V9" s="44">
        <f t="shared" si="7"/>
        <v>0.2857142857142857</v>
      </c>
    </row>
    <row r="10" spans="2:22" x14ac:dyDescent="0.3">
      <c r="B10" s="66"/>
      <c r="C10" s="68">
        <v>0.6229248281095715</v>
      </c>
      <c r="D10" s="68">
        <v>13</v>
      </c>
      <c r="E10" s="68">
        <v>6</v>
      </c>
      <c r="F10" s="68">
        <v>0.89401048893211787</v>
      </c>
      <c r="G10" s="68">
        <v>325545</v>
      </c>
      <c r="H10" s="73">
        <f t="shared" si="5"/>
        <v>13</v>
      </c>
      <c r="I10" s="8">
        <f t="shared" si="6"/>
        <v>0.05</v>
      </c>
      <c r="J10" s="68">
        <f t="shared" si="0"/>
        <v>0.16666666666666666</v>
      </c>
      <c r="K10" s="68">
        <f t="shared" si="1"/>
        <v>8.3333333333333332E-3</v>
      </c>
      <c r="L10" s="9">
        <f t="shared" si="2"/>
        <v>1560</v>
      </c>
      <c r="M10" s="68">
        <f t="shared" si="3"/>
        <v>155461.22448979586</v>
      </c>
      <c r="N10" s="2"/>
      <c r="R10" s="90"/>
      <c r="S10" s="44">
        <v>327649</v>
      </c>
      <c r="T10" s="44">
        <v>13</v>
      </c>
      <c r="U10" s="90">
        <f t="shared" si="4"/>
        <v>0</v>
      </c>
      <c r="V10" s="44">
        <f t="shared" si="7"/>
        <v>0.3571428571428571</v>
      </c>
    </row>
    <row r="11" spans="2:22" x14ac:dyDescent="0.3">
      <c r="B11" s="66"/>
      <c r="C11" s="66"/>
      <c r="D11" s="17"/>
      <c r="E11" s="17">
        <f>SUM(E4:E10)</f>
        <v>69</v>
      </c>
      <c r="F11" s="17"/>
      <c r="G11" s="17"/>
      <c r="H11" s="17"/>
      <c r="I11" s="18"/>
      <c r="J11" s="17"/>
      <c r="K11" s="17"/>
      <c r="L11" s="19"/>
      <c r="M11" s="17"/>
      <c r="N11" s="2"/>
      <c r="R11" s="90"/>
      <c r="S11" s="44">
        <v>304891</v>
      </c>
      <c r="T11" s="44">
        <v>12</v>
      </c>
      <c r="U11" s="90">
        <f t="shared" si="4"/>
        <v>0</v>
      </c>
      <c r="V11" s="44">
        <f t="shared" si="7"/>
        <v>0.42857142857142849</v>
      </c>
    </row>
    <row r="12" spans="2:22" x14ac:dyDescent="0.3">
      <c r="B12" s="66"/>
      <c r="C12" s="66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0"/>
      <c r="S12" s="44">
        <v>308197</v>
      </c>
      <c r="T12" s="44">
        <v>8</v>
      </c>
      <c r="U12" s="90">
        <f t="shared" si="4"/>
        <v>0</v>
      </c>
      <c r="V12" s="44">
        <f t="shared" si="7"/>
        <v>0.49999999999999989</v>
      </c>
    </row>
    <row r="13" spans="2:22" ht="43.2" x14ac:dyDescent="0.3">
      <c r="B13" s="66"/>
      <c r="C13" s="16" t="s">
        <v>51</v>
      </c>
      <c r="D13" s="11">
        <f>AVERAGE(L4:L10)</f>
        <v>1165.7142857142858</v>
      </c>
      <c r="E13" s="20"/>
      <c r="F13" s="14" t="s">
        <v>56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0"/>
      <c r="S13" s="44">
        <v>308329</v>
      </c>
      <c r="T13" s="44">
        <v>8</v>
      </c>
      <c r="U13" s="90">
        <f t="shared" si="4"/>
        <v>0</v>
      </c>
      <c r="V13" s="44">
        <f t="shared" si="7"/>
        <v>0.57142857142857129</v>
      </c>
    </row>
    <row r="14" spans="2:22" ht="43.2" x14ac:dyDescent="0.3">
      <c r="B14" s="66"/>
      <c r="C14" s="16" t="s">
        <v>7</v>
      </c>
      <c r="D14" s="12">
        <f>COUNT(L4:L10)</f>
        <v>7</v>
      </c>
      <c r="E14" s="20"/>
      <c r="F14" s="12">
        <f>MIN(L4:L10)</f>
        <v>0</v>
      </c>
      <c r="G14" s="6">
        <f t="array" ref="G14:G24">FREQUENCY(L4:L10,F14:F24)</f>
        <v>1</v>
      </c>
      <c r="H14" s="13">
        <f t="shared" ref="H14:H24" si="8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0"/>
      <c r="S14" s="53">
        <v>313067</v>
      </c>
      <c r="T14" s="53">
        <v>5</v>
      </c>
      <c r="U14" s="90">
        <f t="shared" si="4"/>
        <v>0</v>
      </c>
      <c r="V14" s="44">
        <f t="shared" si="7"/>
        <v>0.64285714285714268</v>
      </c>
    </row>
    <row r="15" spans="2:22" x14ac:dyDescent="0.3">
      <c r="B15" s="66"/>
      <c r="C15" s="16" t="s">
        <v>2</v>
      </c>
      <c r="D15" s="12">
        <f>SQRT((SUM(M4:M10))/(COUNT(D4:D10)*(COUNT(D4:D10)-1)))</f>
        <v>350.17585475258096</v>
      </c>
      <c r="F15" s="12">
        <f t="shared" ref="F15:F23" si="9">F14+($F$24-$F$14)/10</f>
        <v>288</v>
      </c>
      <c r="G15" s="6">
        <v>0</v>
      </c>
      <c r="H15" s="13">
        <f t="shared" si="8"/>
        <v>0</v>
      </c>
      <c r="I15" s="13">
        <f>I14+H15</f>
        <v>0.14285714285714285</v>
      </c>
      <c r="N15" s="2"/>
      <c r="R15" s="90"/>
      <c r="S15" s="44">
        <v>315783</v>
      </c>
      <c r="T15" s="44">
        <v>0</v>
      </c>
      <c r="U15" s="90">
        <f t="shared" si="4"/>
        <v>0</v>
      </c>
      <c r="V15" s="44">
        <f t="shared" si="7"/>
        <v>0.71428571428571408</v>
      </c>
    </row>
    <row r="16" spans="2:22" x14ac:dyDescent="0.3">
      <c r="B16" s="66"/>
      <c r="C16" s="16" t="s">
        <v>1</v>
      </c>
      <c r="D16" s="12">
        <f>MEDIAN(L4:L10)</f>
        <v>1120</v>
      </c>
      <c r="F16" s="12">
        <f t="shared" si="9"/>
        <v>576</v>
      </c>
      <c r="G16" s="6">
        <v>0</v>
      </c>
      <c r="H16" s="13">
        <f t="shared" si="8"/>
        <v>0</v>
      </c>
      <c r="I16" s="13">
        <f t="shared" ref="I16:I24" si="10">I15+H16</f>
        <v>0.14285714285714285</v>
      </c>
      <c r="N16" s="2"/>
      <c r="R16" s="90"/>
      <c r="S16" s="44">
        <v>316112</v>
      </c>
      <c r="T16" s="44">
        <v>2</v>
      </c>
      <c r="U16" s="90">
        <f t="shared" si="4"/>
        <v>0</v>
      </c>
      <c r="V16" s="44">
        <f t="shared" si="7"/>
        <v>0.78571428571428548</v>
      </c>
    </row>
    <row r="17" spans="2:22" x14ac:dyDescent="0.3">
      <c r="B17" s="66"/>
      <c r="C17" s="16" t="s">
        <v>3</v>
      </c>
      <c r="D17" s="12" t="e">
        <f>_xlfn.MODE.SNGL(L4:L10)</f>
        <v>#N/A</v>
      </c>
      <c r="F17" s="12">
        <f t="shared" si="9"/>
        <v>864</v>
      </c>
      <c r="G17" s="6">
        <v>2</v>
      </c>
      <c r="H17" s="13">
        <f t="shared" si="8"/>
        <v>0.2857142857142857</v>
      </c>
      <c r="I17" s="13">
        <f t="shared" si="10"/>
        <v>0.42857142857142855</v>
      </c>
      <c r="N17" s="2"/>
      <c r="R17" s="90"/>
      <c r="S17" s="44">
        <v>317568</v>
      </c>
      <c r="T17" s="44">
        <v>0</v>
      </c>
      <c r="U17" s="90">
        <f t="shared" si="4"/>
        <v>0</v>
      </c>
      <c r="V17" s="44">
        <f t="shared" si="7"/>
        <v>0.85714285714285687</v>
      </c>
    </row>
    <row r="18" spans="2:22" x14ac:dyDescent="0.3">
      <c r="B18" s="66"/>
      <c r="C18" s="66"/>
      <c r="F18" s="12">
        <f t="shared" si="9"/>
        <v>1152</v>
      </c>
      <c r="G18" s="6">
        <v>1</v>
      </c>
      <c r="H18" s="13">
        <f t="shared" si="8"/>
        <v>0.14285714285714285</v>
      </c>
      <c r="I18" s="13">
        <f t="shared" si="10"/>
        <v>0.5714285714285714</v>
      </c>
      <c r="N18" s="2"/>
      <c r="R18" s="90"/>
      <c r="S18" s="44">
        <v>319433</v>
      </c>
      <c r="T18" s="44">
        <v>5</v>
      </c>
      <c r="U18" s="90">
        <f t="shared" si="4"/>
        <v>0</v>
      </c>
      <c r="V18" s="44">
        <f t="shared" si="7"/>
        <v>0.92857142857142827</v>
      </c>
    </row>
    <row r="19" spans="2:22" x14ac:dyDescent="0.3">
      <c r="B19" s="66"/>
      <c r="C19" s="66"/>
      <c r="F19" s="12">
        <f t="shared" si="9"/>
        <v>1440</v>
      </c>
      <c r="G19" s="6">
        <v>1</v>
      </c>
      <c r="H19" s="13">
        <f t="shared" si="8"/>
        <v>0.14285714285714285</v>
      </c>
      <c r="I19" s="13">
        <f t="shared" si="10"/>
        <v>0.71428571428571419</v>
      </c>
      <c r="R19" s="93"/>
      <c r="S19" s="44">
        <v>323611</v>
      </c>
      <c r="T19" s="44">
        <v>12</v>
      </c>
      <c r="U19" s="93">
        <f t="shared" si="4"/>
        <v>0</v>
      </c>
      <c r="V19" s="44">
        <f t="shared" si="7"/>
        <v>0.99999999999999967</v>
      </c>
    </row>
    <row r="20" spans="2:22" x14ac:dyDescent="0.3">
      <c r="F20" s="12">
        <f t="shared" si="9"/>
        <v>1728</v>
      </c>
      <c r="G20" s="6">
        <v>1</v>
      </c>
      <c r="H20" s="13">
        <f t="shared" si="8"/>
        <v>0.14285714285714285</v>
      </c>
      <c r="I20" s="13">
        <f t="shared" si="10"/>
        <v>0.85714285714285698</v>
      </c>
      <c r="R20" s="92">
        <v>3</v>
      </c>
      <c r="S20" s="44">
        <v>323722</v>
      </c>
      <c r="T20" s="44">
        <v>8</v>
      </c>
      <c r="U20" s="92">
        <f t="shared" si="4"/>
        <v>0.15</v>
      </c>
      <c r="V20" s="44">
        <f>1/COUNT($S$20:$S$27)</f>
        <v>0.125</v>
      </c>
    </row>
    <row r="21" spans="2:22" x14ac:dyDescent="0.3">
      <c r="F21" s="12">
        <f t="shared" si="9"/>
        <v>2016</v>
      </c>
      <c r="G21" s="6">
        <v>0</v>
      </c>
      <c r="H21" s="13">
        <f t="shared" si="8"/>
        <v>0</v>
      </c>
      <c r="I21" s="13">
        <f t="shared" si="10"/>
        <v>0.85714285714285698</v>
      </c>
      <c r="R21" s="90"/>
      <c r="S21" s="44">
        <v>298440</v>
      </c>
      <c r="T21" s="44">
        <v>14</v>
      </c>
      <c r="U21" s="90">
        <f t="shared" si="4"/>
        <v>0</v>
      </c>
      <c r="V21" s="44">
        <f>V20+1/COUNT($S$20:$S$27)</f>
        <v>0.25</v>
      </c>
    </row>
    <row r="22" spans="2:22" x14ac:dyDescent="0.3">
      <c r="F22" s="12">
        <f t="shared" si="9"/>
        <v>2304</v>
      </c>
      <c r="G22" s="6">
        <v>0</v>
      </c>
      <c r="H22" s="13">
        <f t="shared" si="8"/>
        <v>0</v>
      </c>
      <c r="I22" s="13">
        <f t="shared" si="10"/>
        <v>0.85714285714285698</v>
      </c>
      <c r="R22" s="90"/>
      <c r="S22" s="44">
        <v>307821</v>
      </c>
      <c r="T22" s="44">
        <v>0</v>
      </c>
      <c r="U22" s="90">
        <f t="shared" si="4"/>
        <v>0</v>
      </c>
      <c r="V22" s="44">
        <f t="shared" ref="V22:V27" si="11">V21+1/COUNT($S$20:$S$27)</f>
        <v>0.375</v>
      </c>
    </row>
    <row r="23" spans="2:22" x14ac:dyDescent="0.3">
      <c r="F23" s="12">
        <f t="shared" si="9"/>
        <v>2592</v>
      </c>
      <c r="G23" s="6">
        <v>0</v>
      </c>
      <c r="H23" s="13">
        <f t="shared" si="8"/>
        <v>0</v>
      </c>
      <c r="I23" s="13">
        <f t="shared" si="10"/>
        <v>0.85714285714285698</v>
      </c>
      <c r="R23" s="90"/>
      <c r="S23" s="44">
        <v>310036</v>
      </c>
      <c r="T23" s="44">
        <v>7</v>
      </c>
      <c r="U23" s="90">
        <f t="shared" si="4"/>
        <v>0</v>
      </c>
      <c r="V23" s="44">
        <f t="shared" si="11"/>
        <v>0.5</v>
      </c>
    </row>
    <row r="24" spans="2:22" x14ac:dyDescent="0.3">
      <c r="F24" s="11">
        <f>MAX(L4:L10)</f>
        <v>2880</v>
      </c>
      <c r="G24" s="6">
        <v>1</v>
      </c>
      <c r="H24" s="13">
        <f t="shared" si="8"/>
        <v>0.14285714285714285</v>
      </c>
      <c r="I24" s="13">
        <f t="shared" si="10"/>
        <v>0.99999999999999978</v>
      </c>
      <c r="R24" s="90"/>
      <c r="S24" s="44">
        <v>313072</v>
      </c>
      <c r="T24" s="44">
        <v>11</v>
      </c>
      <c r="U24" s="90">
        <f t="shared" si="4"/>
        <v>0</v>
      </c>
      <c r="V24" s="44">
        <f t="shared" si="11"/>
        <v>0.625</v>
      </c>
    </row>
    <row r="25" spans="2:22" x14ac:dyDescent="0.3">
      <c r="R25" s="90"/>
      <c r="S25" s="44">
        <v>314759</v>
      </c>
      <c r="T25" s="44">
        <v>13</v>
      </c>
      <c r="U25" s="90">
        <f t="shared" si="4"/>
        <v>0</v>
      </c>
      <c r="V25" s="44">
        <f t="shared" si="11"/>
        <v>0.75</v>
      </c>
    </row>
    <row r="26" spans="2:22" x14ac:dyDescent="0.3">
      <c r="R26" s="90"/>
      <c r="S26" s="44">
        <v>325547</v>
      </c>
      <c r="T26" s="44">
        <v>4</v>
      </c>
      <c r="U26" s="90">
        <f t="shared" si="4"/>
        <v>0</v>
      </c>
      <c r="V26" s="44">
        <f t="shared" si="11"/>
        <v>0.875</v>
      </c>
    </row>
    <row r="27" spans="2:22" x14ac:dyDescent="0.3">
      <c r="R27" s="93"/>
      <c r="S27" s="44">
        <v>325733</v>
      </c>
      <c r="T27" s="44">
        <v>9</v>
      </c>
      <c r="U27" s="93">
        <f t="shared" si="4"/>
        <v>0</v>
      </c>
      <c r="V27" s="44">
        <f t="shared" si="11"/>
        <v>1</v>
      </c>
    </row>
    <row r="28" spans="2:22" x14ac:dyDescent="0.3">
      <c r="R28" s="92">
        <v>4</v>
      </c>
      <c r="S28" s="44">
        <v>308332</v>
      </c>
      <c r="T28" s="44">
        <v>10</v>
      </c>
      <c r="U28" s="92">
        <f t="shared" si="4"/>
        <v>0.2</v>
      </c>
      <c r="V28" s="44">
        <f>1/COUNT($S$28:$S$30)</f>
        <v>0.33333333333333331</v>
      </c>
    </row>
    <row r="29" spans="2:22" x14ac:dyDescent="0.3">
      <c r="R29" s="90"/>
      <c r="S29" s="44">
        <v>313479</v>
      </c>
      <c r="T29" s="44">
        <v>9</v>
      </c>
      <c r="U29" s="90">
        <f t="shared" si="4"/>
        <v>0</v>
      </c>
      <c r="V29" s="44">
        <f>V28+1/COUNT($S$28:$S$30)</f>
        <v>0.66666666666666663</v>
      </c>
    </row>
    <row r="30" spans="2:22" x14ac:dyDescent="0.3">
      <c r="R30" s="93"/>
      <c r="S30" s="44">
        <v>324584</v>
      </c>
      <c r="T30" s="44">
        <v>7</v>
      </c>
      <c r="U30" s="93">
        <f t="shared" si="4"/>
        <v>0</v>
      </c>
      <c r="V30" s="44">
        <f>V29+1/COUNT($S$28:$S$30)</f>
        <v>1</v>
      </c>
    </row>
    <row r="31" spans="2:22" x14ac:dyDescent="0.3">
      <c r="R31" s="92">
        <v>5</v>
      </c>
      <c r="S31" s="44">
        <v>308185</v>
      </c>
      <c r="T31" s="44">
        <v>6</v>
      </c>
      <c r="U31" s="92">
        <f t="shared" si="4"/>
        <v>0.25</v>
      </c>
      <c r="V31" s="44">
        <f>1/COUNT($S$31:$S$37)</f>
        <v>0.14285714285714285</v>
      </c>
    </row>
    <row r="32" spans="2:22" x14ac:dyDescent="0.3">
      <c r="R32" s="90"/>
      <c r="S32" s="44">
        <v>310721</v>
      </c>
      <c r="T32" s="44">
        <v>10</v>
      </c>
      <c r="U32" s="90">
        <f t="shared" si="4"/>
        <v>0</v>
      </c>
      <c r="V32" s="44">
        <f>V31+1/COUNT($S$31:$S$37)</f>
        <v>0.2857142857142857</v>
      </c>
    </row>
    <row r="33" spans="18:22" x14ac:dyDescent="0.3">
      <c r="R33" s="90"/>
      <c r="S33" s="44">
        <v>313462</v>
      </c>
      <c r="T33" s="44">
        <v>15</v>
      </c>
      <c r="U33" s="90">
        <f t="shared" si="4"/>
        <v>0</v>
      </c>
      <c r="V33" s="44">
        <f t="shared" ref="V33:V37" si="12">V32+1/COUNT($S$31:$S$37)</f>
        <v>0.42857142857142855</v>
      </c>
    </row>
    <row r="34" spans="18:22" x14ac:dyDescent="0.3">
      <c r="R34" s="90"/>
      <c r="S34" s="44">
        <v>315838</v>
      </c>
      <c r="T34" s="44">
        <v>5</v>
      </c>
      <c r="U34" s="90">
        <f t="shared" si="4"/>
        <v>0</v>
      </c>
      <c r="V34" s="44">
        <f t="shared" si="12"/>
        <v>0.5714285714285714</v>
      </c>
    </row>
    <row r="35" spans="18:22" x14ac:dyDescent="0.3">
      <c r="R35" s="90"/>
      <c r="S35" s="44">
        <v>322678</v>
      </c>
      <c r="T35" s="44">
        <v>7</v>
      </c>
      <c r="U35" s="90">
        <f t="shared" si="4"/>
        <v>0</v>
      </c>
      <c r="V35" s="44">
        <f t="shared" si="12"/>
        <v>0.71428571428571419</v>
      </c>
    </row>
    <row r="36" spans="18:22" x14ac:dyDescent="0.3">
      <c r="R36" s="90"/>
      <c r="S36" s="44">
        <v>325516</v>
      </c>
      <c r="T36" s="44">
        <v>14</v>
      </c>
      <c r="U36" s="90">
        <f t="shared" ref="U36:U67" si="13">R36/$R$180</f>
        <v>0</v>
      </c>
      <c r="V36" s="44">
        <f t="shared" si="12"/>
        <v>0.85714285714285698</v>
      </c>
    </row>
    <row r="37" spans="18:22" x14ac:dyDescent="0.3">
      <c r="R37" s="93"/>
      <c r="S37" s="44">
        <v>325614</v>
      </c>
      <c r="T37" s="44">
        <v>8</v>
      </c>
      <c r="U37" s="93">
        <f t="shared" si="13"/>
        <v>0</v>
      </c>
      <c r="V37" s="44">
        <f t="shared" si="12"/>
        <v>0.99999999999999978</v>
      </c>
    </row>
    <row r="38" spans="18:22" x14ac:dyDescent="0.3">
      <c r="R38" s="92">
        <v>6</v>
      </c>
      <c r="S38" s="44">
        <v>300566</v>
      </c>
      <c r="T38" s="44">
        <v>13</v>
      </c>
      <c r="U38" s="92">
        <f t="shared" si="13"/>
        <v>0.3</v>
      </c>
      <c r="V38" s="44">
        <f>1/COUNT($S$38:$S$49)</f>
        <v>8.3333333333333329E-2</v>
      </c>
    </row>
    <row r="39" spans="18:22" x14ac:dyDescent="0.3">
      <c r="R39" s="90"/>
      <c r="S39" s="44">
        <v>307419</v>
      </c>
      <c r="T39" s="44">
        <v>1</v>
      </c>
      <c r="U39" s="90">
        <f t="shared" si="13"/>
        <v>0</v>
      </c>
      <c r="V39" s="44">
        <f>V38+1/COUNT($S$38:$S$49)</f>
        <v>0.16666666666666666</v>
      </c>
    </row>
    <row r="40" spans="18:22" x14ac:dyDescent="0.3">
      <c r="R40" s="90"/>
      <c r="S40" s="44">
        <v>307782</v>
      </c>
      <c r="T40" s="44">
        <v>0</v>
      </c>
      <c r="U40" s="90">
        <f t="shared" si="13"/>
        <v>0</v>
      </c>
      <c r="V40" s="44">
        <f t="shared" ref="V40:V49" si="14">V39+1/COUNT($S$38:$S$49)</f>
        <v>0.25</v>
      </c>
    </row>
    <row r="41" spans="18:22" x14ac:dyDescent="0.3">
      <c r="R41" s="90"/>
      <c r="S41" s="44">
        <v>310264</v>
      </c>
      <c r="T41" s="44">
        <v>11</v>
      </c>
      <c r="U41" s="90">
        <f t="shared" si="13"/>
        <v>0</v>
      </c>
      <c r="V41" s="44">
        <f t="shared" si="14"/>
        <v>0.33333333333333331</v>
      </c>
    </row>
    <row r="42" spans="18:22" x14ac:dyDescent="0.3">
      <c r="R42" s="90"/>
      <c r="S42" s="44">
        <v>313258</v>
      </c>
      <c r="T42" s="44">
        <v>12</v>
      </c>
      <c r="U42" s="90">
        <f t="shared" si="13"/>
        <v>0</v>
      </c>
      <c r="V42" s="44">
        <f t="shared" si="14"/>
        <v>0.41666666666666663</v>
      </c>
    </row>
    <row r="43" spans="18:22" x14ac:dyDescent="0.3">
      <c r="R43" s="90"/>
      <c r="S43" s="44">
        <v>314762</v>
      </c>
      <c r="T43" s="44">
        <v>0</v>
      </c>
      <c r="U43" s="90">
        <f t="shared" si="13"/>
        <v>0</v>
      </c>
      <c r="V43" s="44">
        <f t="shared" si="14"/>
        <v>0.49999999999999994</v>
      </c>
    </row>
    <row r="44" spans="18:22" x14ac:dyDescent="0.3">
      <c r="R44" s="90"/>
      <c r="S44" s="44">
        <v>316114</v>
      </c>
      <c r="T44" s="44">
        <v>2</v>
      </c>
      <c r="U44" s="90">
        <f t="shared" si="13"/>
        <v>0</v>
      </c>
      <c r="V44" s="44">
        <f t="shared" si="14"/>
        <v>0.58333333333333326</v>
      </c>
    </row>
    <row r="45" spans="18:22" x14ac:dyDescent="0.3">
      <c r="R45" s="90"/>
      <c r="S45" s="44">
        <v>316542</v>
      </c>
      <c r="T45" s="44">
        <v>0</v>
      </c>
      <c r="U45" s="90">
        <f t="shared" si="13"/>
        <v>0</v>
      </c>
      <c r="V45" s="44">
        <f t="shared" si="14"/>
        <v>0.66666666666666663</v>
      </c>
    </row>
    <row r="46" spans="18:22" x14ac:dyDescent="0.3">
      <c r="R46" s="90"/>
      <c r="S46" s="44">
        <v>320043</v>
      </c>
      <c r="T46" s="44">
        <v>4</v>
      </c>
      <c r="U46" s="90">
        <f t="shared" si="13"/>
        <v>0</v>
      </c>
      <c r="V46" s="44">
        <f t="shared" si="14"/>
        <v>0.75</v>
      </c>
    </row>
    <row r="47" spans="18:22" x14ac:dyDescent="0.3">
      <c r="R47" s="90"/>
      <c r="S47" s="44">
        <v>320207</v>
      </c>
      <c r="T47" s="44">
        <v>14</v>
      </c>
      <c r="U47" s="90">
        <f t="shared" si="13"/>
        <v>0</v>
      </c>
      <c r="V47" s="44">
        <f t="shared" si="14"/>
        <v>0.83333333333333337</v>
      </c>
    </row>
    <row r="48" spans="18:22" x14ac:dyDescent="0.3">
      <c r="R48" s="90"/>
      <c r="S48" s="44">
        <v>322675</v>
      </c>
      <c r="T48" s="44">
        <v>5</v>
      </c>
      <c r="U48" s="90">
        <f t="shared" si="13"/>
        <v>0</v>
      </c>
      <c r="V48" s="44">
        <f t="shared" si="14"/>
        <v>0.91666666666666674</v>
      </c>
    </row>
    <row r="49" spans="18:22" x14ac:dyDescent="0.3">
      <c r="R49" s="93"/>
      <c r="S49" s="44">
        <v>325759</v>
      </c>
      <c r="T49" s="44">
        <v>0</v>
      </c>
      <c r="U49" s="93">
        <f t="shared" si="13"/>
        <v>0</v>
      </c>
      <c r="V49" s="44">
        <f t="shared" si="14"/>
        <v>1</v>
      </c>
    </row>
    <row r="50" spans="18:22" x14ac:dyDescent="0.3">
      <c r="R50" s="92">
        <v>7</v>
      </c>
      <c r="S50" s="53">
        <v>305382</v>
      </c>
      <c r="T50" s="53">
        <v>7</v>
      </c>
      <c r="U50" s="92">
        <f t="shared" si="13"/>
        <v>0.35</v>
      </c>
      <c r="V50" s="44">
        <f>1/COUNT($S$50:$S$57)</f>
        <v>0.125</v>
      </c>
    </row>
    <row r="51" spans="18:22" x14ac:dyDescent="0.3">
      <c r="R51" s="90"/>
      <c r="S51" s="44">
        <v>307833</v>
      </c>
      <c r="T51" s="44">
        <v>3</v>
      </c>
      <c r="U51" s="90">
        <f t="shared" si="13"/>
        <v>0</v>
      </c>
      <c r="V51" s="44">
        <f>V50+1/COUNT($S$50:$S$57)</f>
        <v>0.25</v>
      </c>
    </row>
    <row r="52" spans="18:22" x14ac:dyDescent="0.3">
      <c r="R52" s="90"/>
      <c r="S52" s="44">
        <v>315617</v>
      </c>
      <c r="T52" s="44">
        <v>10</v>
      </c>
      <c r="U52" s="90">
        <f t="shared" si="13"/>
        <v>0</v>
      </c>
      <c r="V52" s="44">
        <f t="shared" ref="V52:V57" si="15">V51+1/COUNT($S$50:$S$57)</f>
        <v>0.375</v>
      </c>
    </row>
    <row r="53" spans="18:22" x14ac:dyDescent="0.3">
      <c r="R53" s="90"/>
      <c r="S53" s="44">
        <v>315839</v>
      </c>
      <c r="T53" s="44">
        <v>13</v>
      </c>
      <c r="U53" s="90">
        <f t="shared" si="13"/>
        <v>0</v>
      </c>
      <c r="V53" s="44">
        <f t="shared" si="15"/>
        <v>0.5</v>
      </c>
    </row>
    <row r="54" spans="18:22" x14ac:dyDescent="0.3">
      <c r="R54" s="90"/>
      <c r="S54" s="44">
        <v>316701</v>
      </c>
      <c r="T54" s="44">
        <v>10</v>
      </c>
      <c r="U54" s="90">
        <f t="shared" si="13"/>
        <v>0</v>
      </c>
      <c r="V54" s="44">
        <f t="shared" si="15"/>
        <v>0.625</v>
      </c>
    </row>
    <row r="55" spans="18:22" x14ac:dyDescent="0.3">
      <c r="R55" s="90"/>
      <c r="S55" s="44">
        <v>319438</v>
      </c>
      <c r="T55" s="44">
        <v>14</v>
      </c>
      <c r="U55" s="90">
        <f t="shared" si="13"/>
        <v>0</v>
      </c>
      <c r="V55" s="44">
        <f t="shared" si="15"/>
        <v>0.75</v>
      </c>
    </row>
    <row r="56" spans="18:22" x14ac:dyDescent="0.3">
      <c r="R56" s="90"/>
      <c r="S56" s="44">
        <v>323586</v>
      </c>
      <c r="T56" s="44">
        <v>0</v>
      </c>
      <c r="U56" s="90">
        <f t="shared" si="13"/>
        <v>0</v>
      </c>
      <c r="V56" s="44">
        <f t="shared" si="15"/>
        <v>0.875</v>
      </c>
    </row>
    <row r="57" spans="18:22" x14ac:dyDescent="0.3">
      <c r="R57" s="93"/>
      <c r="S57" s="44">
        <v>325488</v>
      </c>
      <c r="T57" s="44">
        <v>12</v>
      </c>
      <c r="U57" s="93">
        <f t="shared" si="13"/>
        <v>0</v>
      </c>
      <c r="V57" s="44">
        <f t="shared" si="15"/>
        <v>1</v>
      </c>
    </row>
    <row r="58" spans="18:22" x14ac:dyDescent="0.3">
      <c r="R58" s="95">
        <v>8</v>
      </c>
      <c r="S58" s="44">
        <v>314823</v>
      </c>
      <c r="T58" s="44">
        <v>12</v>
      </c>
      <c r="U58" s="95">
        <f t="shared" si="13"/>
        <v>0.4</v>
      </c>
      <c r="V58" s="44">
        <f>1/COUNT($S$58:$S$65)</f>
        <v>0.125</v>
      </c>
    </row>
    <row r="59" spans="18:22" x14ac:dyDescent="0.3">
      <c r="R59" s="96"/>
      <c r="S59" s="44">
        <v>315104</v>
      </c>
      <c r="T59" s="44">
        <v>11</v>
      </c>
      <c r="U59" s="96">
        <f t="shared" si="13"/>
        <v>0</v>
      </c>
      <c r="V59" s="44">
        <f>V58+1/COUNT($S$58:$S$65)</f>
        <v>0.25</v>
      </c>
    </row>
    <row r="60" spans="18:22" x14ac:dyDescent="0.3">
      <c r="R60" s="96"/>
      <c r="S60" s="44">
        <v>316113</v>
      </c>
      <c r="T60" s="44">
        <v>13</v>
      </c>
      <c r="U60" s="96">
        <f t="shared" si="13"/>
        <v>0</v>
      </c>
      <c r="V60" s="44">
        <f t="shared" ref="V60:V65" si="16">V59+1/COUNT($S$58:$S$65)</f>
        <v>0.375</v>
      </c>
    </row>
    <row r="61" spans="18:22" x14ac:dyDescent="0.3">
      <c r="R61" s="96"/>
      <c r="S61" s="44">
        <v>320220</v>
      </c>
      <c r="T61" s="44">
        <v>4</v>
      </c>
      <c r="U61" s="96">
        <f t="shared" si="13"/>
        <v>0</v>
      </c>
      <c r="V61" s="44">
        <f t="shared" si="16"/>
        <v>0.5</v>
      </c>
    </row>
    <row r="62" spans="18:22" x14ac:dyDescent="0.3">
      <c r="R62" s="96"/>
      <c r="S62" s="44">
        <v>321249</v>
      </c>
      <c r="T62" s="44">
        <v>8</v>
      </c>
      <c r="U62" s="96">
        <f t="shared" si="13"/>
        <v>0</v>
      </c>
      <c r="V62" s="44">
        <f t="shared" si="16"/>
        <v>0.625</v>
      </c>
    </row>
    <row r="63" spans="18:22" x14ac:dyDescent="0.3">
      <c r="R63" s="96"/>
      <c r="S63" s="44">
        <v>321475</v>
      </c>
      <c r="T63" s="44">
        <v>10</v>
      </c>
      <c r="U63" s="96">
        <f t="shared" si="13"/>
        <v>0</v>
      </c>
      <c r="V63" s="44">
        <f t="shared" si="16"/>
        <v>0.75</v>
      </c>
    </row>
    <row r="64" spans="18:22" x14ac:dyDescent="0.3">
      <c r="R64" s="96"/>
      <c r="S64" s="44">
        <v>325511</v>
      </c>
      <c r="T64" s="44">
        <v>9</v>
      </c>
      <c r="U64" s="96">
        <f t="shared" si="13"/>
        <v>0</v>
      </c>
      <c r="V64" s="44">
        <f t="shared" si="16"/>
        <v>0.875</v>
      </c>
    </row>
    <row r="65" spans="18:22" x14ac:dyDescent="0.3">
      <c r="R65" s="97"/>
      <c r="S65" s="44">
        <v>325761</v>
      </c>
      <c r="T65" s="44">
        <v>5</v>
      </c>
      <c r="U65" s="97">
        <f t="shared" si="13"/>
        <v>0</v>
      </c>
      <c r="V65" s="44">
        <f t="shared" si="16"/>
        <v>1</v>
      </c>
    </row>
    <row r="66" spans="18:22" x14ac:dyDescent="0.3">
      <c r="R66" s="92">
        <v>9</v>
      </c>
      <c r="S66" s="44">
        <v>308327</v>
      </c>
      <c r="T66" s="44">
        <v>7</v>
      </c>
      <c r="U66" s="92">
        <f t="shared" si="13"/>
        <v>0.45</v>
      </c>
      <c r="V66" s="44">
        <f>1/COUNT($S$66:$S$74)</f>
        <v>0.1111111111111111</v>
      </c>
    </row>
    <row r="67" spans="18:22" x14ac:dyDescent="0.3">
      <c r="R67" s="90"/>
      <c r="S67" s="44">
        <v>315900</v>
      </c>
      <c r="T67" s="44">
        <v>8</v>
      </c>
      <c r="U67" s="90">
        <f t="shared" si="13"/>
        <v>0</v>
      </c>
      <c r="V67" s="44">
        <f>V66+1/COUNT($S$66:$S$74)</f>
        <v>0.22222222222222221</v>
      </c>
    </row>
    <row r="68" spans="18:22" x14ac:dyDescent="0.3">
      <c r="R68" s="90"/>
      <c r="S68" s="44">
        <v>316088</v>
      </c>
      <c r="T68" s="44">
        <v>6</v>
      </c>
      <c r="U68" s="90">
        <f t="shared" ref="U68:U99" si="17">R68/$R$180</f>
        <v>0</v>
      </c>
      <c r="V68" s="44">
        <f t="shared" ref="V68:V74" si="18">V67+1/COUNT($S$66:$S$74)</f>
        <v>0.33333333333333331</v>
      </c>
    </row>
    <row r="69" spans="18:22" x14ac:dyDescent="0.3">
      <c r="R69" s="90"/>
      <c r="S69" s="44">
        <v>316102</v>
      </c>
      <c r="T69" s="44">
        <v>8</v>
      </c>
      <c r="U69" s="90">
        <f t="shared" si="17"/>
        <v>0</v>
      </c>
      <c r="V69" s="44">
        <f t="shared" si="18"/>
        <v>0.44444444444444442</v>
      </c>
    </row>
    <row r="70" spans="18:22" x14ac:dyDescent="0.3">
      <c r="R70" s="90"/>
      <c r="S70" s="44">
        <v>316699</v>
      </c>
      <c r="T70" s="44">
        <v>0</v>
      </c>
      <c r="U70" s="90">
        <f t="shared" si="17"/>
        <v>0</v>
      </c>
      <c r="V70" s="44">
        <f t="shared" si="18"/>
        <v>0.55555555555555558</v>
      </c>
    </row>
    <row r="71" spans="18:22" x14ac:dyDescent="0.3">
      <c r="R71" s="90"/>
      <c r="S71" s="44">
        <v>320095</v>
      </c>
      <c r="T71" s="44">
        <v>15</v>
      </c>
      <c r="U71" s="90">
        <f t="shared" si="17"/>
        <v>0</v>
      </c>
      <c r="V71" s="44">
        <f t="shared" si="18"/>
        <v>0.66666666666666674</v>
      </c>
    </row>
    <row r="72" spans="18:22" x14ac:dyDescent="0.3">
      <c r="R72" s="90"/>
      <c r="S72" s="44">
        <v>325484</v>
      </c>
      <c r="T72" s="44">
        <v>10</v>
      </c>
      <c r="U72" s="90">
        <f t="shared" si="17"/>
        <v>0</v>
      </c>
      <c r="V72" s="44">
        <f t="shared" si="18"/>
        <v>0.7777777777777779</v>
      </c>
    </row>
    <row r="73" spans="18:22" x14ac:dyDescent="0.3">
      <c r="R73" s="90"/>
      <c r="S73" s="44">
        <v>325805</v>
      </c>
      <c r="T73" s="44">
        <v>12</v>
      </c>
      <c r="U73" s="90">
        <f t="shared" si="17"/>
        <v>0</v>
      </c>
      <c r="V73" s="44">
        <f t="shared" si="18"/>
        <v>0.88888888888888906</v>
      </c>
    </row>
    <row r="74" spans="18:22" x14ac:dyDescent="0.3">
      <c r="R74" s="93"/>
      <c r="S74" s="44">
        <v>327101</v>
      </c>
      <c r="T74" s="44">
        <v>12</v>
      </c>
      <c r="U74" s="93">
        <f t="shared" si="17"/>
        <v>0</v>
      </c>
      <c r="V74" s="44">
        <f t="shared" si="18"/>
        <v>1.0000000000000002</v>
      </c>
    </row>
    <row r="75" spans="18:22" x14ac:dyDescent="0.3">
      <c r="R75" s="92">
        <v>10</v>
      </c>
      <c r="S75" s="44">
        <v>298325</v>
      </c>
      <c r="T75" s="44">
        <v>6</v>
      </c>
      <c r="U75" s="92">
        <f t="shared" si="17"/>
        <v>0.5</v>
      </c>
      <c r="V75" s="44">
        <f>1/COUNT($S$75:$S$86)</f>
        <v>8.3333333333333329E-2</v>
      </c>
    </row>
    <row r="76" spans="18:22" x14ac:dyDescent="0.3">
      <c r="R76" s="90"/>
      <c r="S76" s="44">
        <v>305594</v>
      </c>
      <c r="T76" s="44">
        <v>9</v>
      </c>
      <c r="U76" s="90">
        <f t="shared" si="17"/>
        <v>0</v>
      </c>
      <c r="V76" s="44">
        <f>V75+1/COUNT($S$75:$S$86)</f>
        <v>0.16666666666666666</v>
      </c>
    </row>
    <row r="77" spans="18:22" x14ac:dyDescent="0.3">
      <c r="R77" s="90"/>
      <c r="S77" s="44">
        <v>307825</v>
      </c>
      <c r="T77" s="44">
        <v>14</v>
      </c>
      <c r="U77" s="90">
        <f t="shared" si="17"/>
        <v>0</v>
      </c>
      <c r="V77" s="44">
        <f t="shared" ref="V77:V86" si="19">V76+1/COUNT($S$75:$S$86)</f>
        <v>0.25</v>
      </c>
    </row>
    <row r="78" spans="18:22" x14ac:dyDescent="0.3">
      <c r="R78" s="90"/>
      <c r="S78" s="44">
        <v>310647</v>
      </c>
      <c r="T78" s="44">
        <v>14</v>
      </c>
      <c r="U78" s="90">
        <f t="shared" si="17"/>
        <v>0</v>
      </c>
      <c r="V78" s="44">
        <f t="shared" si="19"/>
        <v>0.33333333333333331</v>
      </c>
    </row>
    <row r="79" spans="18:22" x14ac:dyDescent="0.3">
      <c r="R79" s="90"/>
      <c r="S79" s="44">
        <v>315105</v>
      </c>
      <c r="T79" s="44">
        <v>2</v>
      </c>
      <c r="U79" s="90">
        <f t="shared" si="17"/>
        <v>0</v>
      </c>
      <c r="V79" s="44">
        <f t="shared" si="19"/>
        <v>0.41666666666666663</v>
      </c>
    </row>
    <row r="80" spans="18:22" x14ac:dyDescent="0.3">
      <c r="R80" s="90"/>
      <c r="S80" s="44">
        <v>315883</v>
      </c>
      <c r="T80" s="44">
        <v>1</v>
      </c>
      <c r="U80" s="90">
        <f t="shared" si="17"/>
        <v>0</v>
      </c>
      <c r="V80" s="44">
        <f t="shared" si="19"/>
        <v>0.49999999999999994</v>
      </c>
    </row>
    <row r="81" spans="18:22" x14ac:dyDescent="0.3">
      <c r="R81" s="90"/>
      <c r="S81" s="44">
        <v>316121</v>
      </c>
      <c r="T81" s="44">
        <v>14</v>
      </c>
      <c r="U81" s="90">
        <f t="shared" si="17"/>
        <v>0</v>
      </c>
      <c r="V81" s="44">
        <f t="shared" si="19"/>
        <v>0.58333333333333326</v>
      </c>
    </row>
    <row r="82" spans="18:22" x14ac:dyDescent="0.3">
      <c r="R82" s="90"/>
      <c r="S82" s="44">
        <v>316135</v>
      </c>
      <c r="T82" s="44">
        <v>6</v>
      </c>
      <c r="U82" s="90">
        <f t="shared" si="17"/>
        <v>0</v>
      </c>
      <c r="V82" s="44">
        <f t="shared" si="19"/>
        <v>0.66666666666666663</v>
      </c>
    </row>
    <row r="83" spans="18:22" x14ac:dyDescent="0.3">
      <c r="R83" s="90"/>
      <c r="S83" s="44">
        <v>320183</v>
      </c>
      <c r="T83" s="44">
        <v>4</v>
      </c>
      <c r="U83" s="90">
        <f t="shared" si="17"/>
        <v>0</v>
      </c>
      <c r="V83" s="44">
        <f t="shared" si="19"/>
        <v>0.75</v>
      </c>
    </row>
    <row r="84" spans="18:22" x14ac:dyDescent="0.3">
      <c r="R84" s="90"/>
      <c r="S84" s="44">
        <v>320208</v>
      </c>
      <c r="T84" s="44">
        <v>6</v>
      </c>
      <c r="U84" s="90">
        <f t="shared" si="17"/>
        <v>0</v>
      </c>
      <c r="V84" s="44">
        <f t="shared" si="19"/>
        <v>0.83333333333333337</v>
      </c>
    </row>
    <row r="85" spans="18:22" x14ac:dyDescent="0.3">
      <c r="R85" s="90"/>
      <c r="S85" s="44">
        <v>323587</v>
      </c>
      <c r="T85" s="44">
        <v>7</v>
      </c>
      <c r="U85" s="90">
        <f t="shared" si="17"/>
        <v>0</v>
      </c>
      <c r="V85" s="44">
        <f t="shared" si="19"/>
        <v>0.91666666666666674</v>
      </c>
    </row>
    <row r="86" spans="18:22" x14ac:dyDescent="0.3">
      <c r="R86" s="93"/>
      <c r="S86" s="44">
        <v>323718</v>
      </c>
      <c r="T86" s="44">
        <v>13</v>
      </c>
      <c r="U86" s="93">
        <f t="shared" si="17"/>
        <v>0</v>
      </c>
      <c r="V86" s="44">
        <f t="shared" si="19"/>
        <v>1</v>
      </c>
    </row>
    <row r="87" spans="18:22" x14ac:dyDescent="0.3">
      <c r="R87" s="92">
        <v>11</v>
      </c>
      <c r="S87" s="44">
        <v>307085</v>
      </c>
      <c r="T87" s="44">
        <v>6</v>
      </c>
      <c r="U87" s="92">
        <f t="shared" si="17"/>
        <v>0.55000000000000004</v>
      </c>
      <c r="V87" s="44">
        <f>1/COUNT($S$87:$S$96)</f>
        <v>0.1</v>
      </c>
    </row>
    <row r="88" spans="18:22" x14ac:dyDescent="0.3">
      <c r="R88" s="90"/>
      <c r="S88" s="44">
        <v>307816</v>
      </c>
      <c r="T88" s="44">
        <v>14</v>
      </c>
      <c r="U88" s="90">
        <f t="shared" si="17"/>
        <v>0</v>
      </c>
      <c r="V88" s="44">
        <f>V87+1/COUNT($S$87:$S$96)</f>
        <v>0.2</v>
      </c>
    </row>
    <row r="89" spans="18:22" x14ac:dyDescent="0.3">
      <c r="R89" s="90"/>
      <c r="S89" s="44">
        <v>308004</v>
      </c>
      <c r="T89" s="44">
        <v>5</v>
      </c>
      <c r="U89" s="90">
        <f t="shared" si="17"/>
        <v>0</v>
      </c>
      <c r="V89" s="44">
        <f t="shared" ref="V89:V96" si="20">V88+1/COUNT($S$87:$S$96)</f>
        <v>0.30000000000000004</v>
      </c>
    </row>
    <row r="90" spans="18:22" x14ac:dyDescent="0.3">
      <c r="R90" s="90"/>
      <c r="S90" s="44">
        <v>315790</v>
      </c>
      <c r="T90" s="44">
        <v>0</v>
      </c>
      <c r="U90" s="90">
        <f t="shared" si="17"/>
        <v>0</v>
      </c>
      <c r="V90" s="44">
        <f t="shared" si="20"/>
        <v>0.4</v>
      </c>
    </row>
    <row r="91" spans="18:22" x14ac:dyDescent="0.3">
      <c r="R91" s="90"/>
      <c r="S91" s="44">
        <v>316104</v>
      </c>
      <c r="T91" s="44">
        <v>15</v>
      </c>
      <c r="U91" s="90">
        <f t="shared" si="17"/>
        <v>0</v>
      </c>
      <c r="V91" s="44">
        <f t="shared" si="20"/>
        <v>0.5</v>
      </c>
    </row>
    <row r="92" spans="18:22" x14ac:dyDescent="0.3">
      <c r="R92" s="90"/>
      <c r="S92" s="44">
        <v>316136</v>
      </c>
      <c r="T92" s="44">
        <v>13</v>
      </c>
      <c r="U92" s="90">
        <f t="shared" si="17"/>
        <v>0</v>
      </c>
      <c r="V92" s="44">
        <f t="shared" si="20"/>
        <v>0.6</v>
      </c>
    </row>
    <row r="93" spans="18:22" x14ac:dyDescent="0.3">
      <c r="R93" s="90"/>
      <c r="S93" s="44">
        <v>320262</v>
      </c>
      <c r="T93" s="44">
        <v>12</v>
      </c>
      <c r="U93" s="90">
        <f t="shared" si="17"/>
        <v>0</v>
      </c>
      <c r="V93" s="44">
        <f t="shared" si="20"/>
        <v>0.7</v>
      </c>
    </row>
    <row r="94" spans="18:22" x14ac:dyDescent="0.3">
      <c r="R94" s="90"/>
      <c r="S94" s="44">
        <v>323704</v>
      </c>
      <c r="T94" s="44">
        <v>4</v>
      </c>
      <c r="U94" s="90">
        <f t="shared" si="17"/>
        <v>0</v>
      </c>
      <c r="V94" s="44">
        <f t="shared" si="20"/>
        <v>0.79999999999999993</v>
      </c>
    </row>
    <row r="95" spans="18:22" x14ac:dyDescent="0.3">
      <c r="R95" s="90"/>
      <c r="S95" s="44">
        <v>325485</v>
      </c>
      <c r="T95" s="44">
        <v>14</v>
      </c>
      <c r="U95" s="90">
        <f t="shared" si="17"/>
        <v>0</v>
      </c>
      <c r="V95" s="44">
        <f t="shared" si="20"/>
        <v>0.89999999999999991</v>
      </c>
    </row>
    <row r="96" spans="18:22" x14ac:dyDescent="0.3">
      <c r="R96" s="93"/>
      <c r="S96" s="44">
        <v>327873</v>
      </c>
      <c r="T96" s="44">
        <v>11</v>
      </c>
      <c r="U96" s="93">
        <f t="shared" si="17"/>
        <v>0</v>
      </c>
      <c r="V96" s="44">
        <f t="shared" si="20"/>
        <v>0.99999999999999989</v>
      </c>
    </row>
    <row r="97" spans="18:22" x14ac:dyDescent="0.3">
      <c r="R97" s="92">
        <v>12</v>
      </c>
      <c r="S97" s="44">
        <v>300561</v>
      </c>
      <c r="T97" s="44">
        <v>0</v>
      </c>
      <c r="U97" s="92">
        <f t="shared" si="17"/>
        <v>0.6</v>
      </c>
      <c r="V97" s="44">
        <f>1/COUNT($S$97:$S$104)</f>
        <v>0.125</v>
      </c>
    </row>
    <row r="98" spans="18:22" x14ac:dyDescent="0.3">
      <c r="R98" s="90"/>
      <c r="S98" s="44">
        <v>307731</v>
      </c>
      <c r="T98" s="44">
        <v>7</v>
      </c>
      <c r="U98" s="90">
        <f t="shared" si="17"/>
        <v>0</v>
      </c>
      <c r="V98" s="44">
        <f>V97+1/COUNT($S$97:$S$104)</f>
        <v>0.25</v>
      </c>
    </row>
    <row r="99" spans="18:22" x14ac:dyDescent="0.3">
      <c r="R99" s="90"/>
      <c r="S99" s="44">
        <v>308186</v>
      </c>
      <c r="T99" s="44">
        <v>12</v>
      </c>
      <c r="U99" s="90">
        <f t="shared" si="17"/>
        <v>0</v>
      </c>
      <c r="V99" s="44">
        <f t="shared" ref="V99:V104" si="21">V98+1/COUNT($S$97:$S$104)</f>
        <v>0.375</v>
      </c>
    </row>
    <row r="100" spans="18:22" x14ac:dyDescent="0.3">
      <c r="R100" s="90"/>
      <c r="S100" s="44">
        <v>313480</v>
      </c>
      <c r="T100" s="44">
        <v>11</v>
      </c>
      <c r="U100" s="90">
        <f t="shared" ref="U100:U131" si="22">R100/$R$180</f>
        <v>0</v>
      </c>
      <c r="V100" s="44">
        <f t="shared" si="21"/>
        <v>0.5</v>
      </c>
    </row>
    <row r="101" spans="18:22" x14ac:dyDescent="0.3">
      <c r="R101" s="90"/>
      <c r="S101" s="44">
        <v>320080</v>
      </c>
      <c r="T101" s="44">
        <v>4</v>
      </c>
      <c r="U101" s="90">
        <f t="shared" si="22"/>
        <v>0</v>
      </c>
      <c r="V101" s="44">
        <f t="shared" si="21"/>
        <v>0.625</v>
      </c>
    </row>
    <row r="102" spans="18:22" x14ac:dyDescent="0.3">
      <c r="R102" s="90"/>
      <c r="S102" s="44">
        <v>324389</v>
      </c>
      <c r="T102" s="44">
        <v>2</v>
      </c>
      <c r="U102" s="90">
        <f t="shared" si="22"/>
        <v>0</v>
      </c>
      <c r="V102" s="44">
        <f t="shared" si="21"/>
        <v>0.75</v>
      </c>
    </row>
    <row r="103" spans="18:22" x14ac:dyDescent="0.3">
      <c r="R103" s="90"/>
      <c r="S103" s="44">
        <v>325491</v>
      </c>
      <c r="T103" s="44">
        <v>7</v>
      </c>
      <c r="U103" s="90">
        <f t="shared" si="22"/>
        <v>0</v>
      </c>
      <c r="V103" s="44">
        <f t="shared" si="21"/>
        <v>0.875</v>
      </c>
    </row>
    <row r="104" spans="18:22" x14ac:dyDescent="0.3">
      <c r="R104" s="93"/>
      <c r="S104" s="44">
        <v>325501</v>
      </c>
      <c r="T104" s="44">
        <v>4</v>
      </c>
      <c r="U104" s="93">
        <f t="shared" si="22"/>
        <v>0</v>
      </c>
      <c r="V104" s="44">
        <f t="shared" si="21"/>
        <v>1</v>
      </c>
    </row>
    <row r="105" spans="18:22" x14ac:dyDescent="0.3">
      <c r="R105" s="92">
        <v>13</v>
      </c>
      <c r="S105" s="44">
        <v>300558</v>
      </c>
      <c r="T105" s="44">
        <v>2</v>
      </c>
      <c r="U105" s="92">
        <f t="shared" si="22"/>
        <v>0.65</v>
      </c>
      <c r="V105" s="44">
        <f>1/COUNT($S$105:$S$110)</f>
        <v>0.16666666666666666</v>
      </c>
    </row>
    <row r="106" spans="18:22" x14ac:dyDescent="0.3">
      <c r="R106" s="90"/>
      <c r="S106" s="44">
        <v>305749</v>
      </c>
      <c r="T106" s="44">
        <v>0</v>
      </c>
      <c r="U106" s="90">
        <f t="shared" si="22"/>
        <v>0</v>
      </c>
      <c r="V106" s="44">
        <f>V105+1/COUNT($S$105:$S$110)</f>
        <v>0.33333333333333331</v>
      </c>
    </row>
    <row r="107" spans="18:22" x14ac:dyDescent="0.3">
      <c r="R107" s="90"/>
      <c r="S107" s="53">
        <v>308115</v>
      </c>
      <c r="T107" s="53">
        <v>5</v>
      </c>
      <c r="U107" s="90">
        <f t="shared" si="22"/>
        <v>0</v>
      </c>
      <c r="V107" s="44">
        <f t="shared" ref="V107:V110" si="23">V106+1/COUNT($S$105:$S$110)</f>
        <v>0.5</v>
      </c>
    </row>
    <row r="108" spans="18:22" x14ac:dyDescent="0.3">
      <c r="R108" s="90"/>
      <c r="S108" s="44">
        <v>315106</v>
      </c>
      <c r="T108" s="44">
        <v>14</v>
      </c>
      <c r="U108" s="90">
        <f t="shared" si="22"/>
        <v>0</v>
      </c>
      <c r="V108" s="44">
        <f t="shared" si="23"/>
        <v>0.66666666666666663</v>
      </c>
    </row>
    <row r="109" spans="18:22" x14ac:dyDescent="0.3">
      <c r="R109" s="90"/>
      <c r="S109" s="44">
        <v>316624</v>
      </c>
      <c r="T109" s="44">
        <v>10</v>
      </c>
      <c r="U109" s="90">
        <f t="shared" si="22"/>
        <v>0</v>
      </c>
      <c r="V109" s="44">
        <f t="shared" si="23"/>
        <v>0.83333333333333326</v>
      </c>
    </row>
    <row r="110" spans="18:22" x14ac:dyDescent="0.3">
      <c r="R110" s="93"/>
      <c r="S110" s="53">
        <v>325545</v>
      </c>
      <c r="T110" s="53">
        <v>13</v>
      </c>
      <c r="U110" s="93">
        <f t="shared" si="22"/>
        <v>0</v>
      </c>
      <c r="V110" s="44">
        <f t="shared" si="23"/>
        <v>0.99999999999999989</v>
      </c>
    </row>
    <row r="111" spans="18:22" x14ac:dyDescent="0.3">
      <c r="R111" s="92">
        <v>14</v>
      </c>
      <c r="S111" s="44">
        <v>304968</v>
      </c>
      <c r="T111" s="44">
        <v>0</v>
      </c>
      <c r="U111" s="92">
        <f t="shared" si="22"/>
        <v>0.7</v>
      </c>
      <c r="V111" s="44">
        <f>1/COUNT($S$111:$S$120)</f>
        <v>0.1</v>
      </c>
    </row>
    <row r="112" spans="18:22" x14ac:dyDescent="0.3">
      <c r="R112" s="90"/>
      <c r="S112" s="44">
        <v>307831</v>
      </c>
      <c r="T112" s="44">
        <v>5</v>
      </c>
      <c r="U112" s="90">
        <f t="shared" si="22"/>
        <v>0</v>
      </c>
      <c r="V112" s="44">
        <f>V111+1/COUNT($S$111:$S$120)</f>
        <v>0.2</v>
      </c>
    </row>
    <row r="113" spans="18:22" x14ac:dyDescent="0.3">
      <c r="R113" s="90"/>
      <c r="S113" s="53">
        <v>307842</v>
      </c>
      <c r="T113" s="53">
        <v>3</v>
      </c>
      <c r="U113" s="90">
        <f t="shared" si="22"/>
        <v>0</v>
      </c>
      <c r="V113" s="44">
        <f t="shared" ref="V113:V120" si="24">V112+1/COUNT($S$111:$S$120)</f>
        <v>0.30000000000000004</v>
      </c>
    </row>
    <row r="114" spans="18:22" x14ac:dyDescent="0.3">
      <c r="R114" s="90"/>
      <c r="S114" s="44">
        <v>313476</v>
      </c>
      <c r="T114" s="44">
        <v>13</v>
      </c>
      <c r="U114" s="90">
        <f t="shared" si="22"/>
        <v>0</v>
      </c>
      <c r="V114" s="44">
        <f t="shared" si="24"/>
        <v>0.4</v>
      </c>
    </row>
    <row r="115" spans="18:22" x14ac:dyDescent="0.3">
      <c r="R115" s="90"/>
      <c r="S115" s="44">
        <v>316110</v>
      </c>
      <c r="T115" s="44">
        <v>9</v>
      </c>
      <c r="U115" s="90">
        <f t="shared" si="22"/>
        <v>0</v>
      </c>
      <c r="V115" s="44">
        <f t="shared" si="24"/>
        <v>0.5</v>
      </c>
    </row>
    <row r="116" spans="18:22" x14ac:dyDescent="0.3">
      <c r="R116" s="90"/>
      <c r="S116" s="44">
        <v>317502</v>
      </c>
      <c r="T116" s="44">
        <v>6</v>
      </c>
      <c r="U116" s="90">
        <f t="shared" si="22"/>
        <v>0</v>
      </c>
      <c r="V116" s="44">
        <f t="shared" si="24"/>
        <v>0.6</v>
      </c>
    </row>
    <row r="117" spans="18:22" x14ac:dyDescent="0.3">
      <c r="R117" s="90"/>
      <c r="S117" s="44">
        <v>321954</v>
      </c>
      <c r="T117" s="44">
        <v>11</v>
      </c>
      <c r="U117" s="90">
        <f t="shared" si="22"/>
        <v>0</v>
      </c>
      <c r="V117" s="44">
        <f t="shared" si="24"/>
        <v>0.7</v>
      </c>
    </row>
    <row r="118" spans="18:22" x14ac:dyDescent="0.3">
      <c r="R118" s="90"/>
      <c r="S118" s="44">
        <v>323065</v>
      </c>
      <c r="T118" s="44">
        <v>2</v>
      </c>
      <c r="U118" s="90">
        <f t="shared" si="22"/>
        <v>0</v>
      </c>
      <c r="V118" s="44">
        <f t="shared" si="24"/>
        <v>0.79999999999999993</v>
      </c>
    </row>
    <row r="119" spans="18:22" x14ac:dyDescent="0.3">
      <c r="R119" s="90"/>
      <c r="S119" s="44">
        <v>326925</v>
      </c>
      <c r="T119" s="44">
        <v>14</v>
      </c>
      <c r="U119" s="90">
        <f t="shared" si="22"/>
        <v>0</v>
      </c>
      <c r="V119" s="44">
        <f t="shared" si="24"/>
        <v>0.89999999999999991</v>
      </c>
    </row>
    <row r="120" spans="18:22" x14ac:dyDescent="0.3">
      <c r="R120" s="93"/>
      <c r="S120" s="44">
        <v>327158</v>
      </c>
      <c r="T120" s="44">
        <v>2</v>
      </c>
      <c r="U120" s="93">
        <f t="shared" si="22"/>
        <v>0</v>
      </c>
      <c r="V120" s="44">
        <f t="shared" si="24"/>
        <v>0.99999999999999989</v>
      </c>
    </row>
    <row r="121" spans="18:22" x14ac:dyDescent="0.3">
      <c r="R121" s="92">
        <v>15</v>
      </c>
      <c r="S121" s="44">
        <v>299449</v>
      </c>
      <c r="T121" s="44">
        <v>6</v>
      </c>
      <c r="U121" s="92">
        <f t="shared" si="22"/>
        <v>0.75</v>
      </c>
      <c r="V121" s="44">
        <f>1/COUNT($S$121:$S$133)</f>
        <v>7.6923076923076927E-2</v>
      </c>
    </row>
    <row r="122" spans="18:22" x14ac:dyDescent="0.3">
      <c r="R122" s="90"/>
      <c r="S122" s="44">
        <v>300569</v>
      </c>
      <c r="T122" s="44">
        <v>13</v>
      </c>
      <c r="U122" s="90">
        <f t="shared" si="22"/>
        <v>0</v>
      </c>
      <c r="V122" s="44">
        <f>V121+1/COUNT($S$121:$S$133)</f>
        <v>0.15384615384615385</v>
      </c>
    </row>
    <row r="123" spans="18:22" x14ac:dyDescent="0.3">
      <c r="R123" s="90"/>
      <c r="S123" s="53">
        <v>302447</v>
      </c>
      <c r="T123" s="53">
        <v>0</v>
      </c>
      <c r="U123" s="90">
        <f t="shared" si="22"/>
        <v>0</v>
      </c>
      <c r="V123" s="44">
        <f t="shared" ref="V123:V133" si="25">V122+1/COUNT($S$121:$S$133)</f>
        <v>0.23076923076923078</v>
      </c>
    </row>
    <row r="124" spans="18:22" x14ac:dyDescent="0.3">
      <c r="R124" s="90"/>
      <c r="S124" s="44">
        <v>308328</v>
      </c>
      <c r="T124" s="44">
        <v>9</v>
      </c>
      <c r="U124" s="90">
        <f t="shared" si="22"/>
        <v>0</v>
      </c>
      <c r="V124" s="44">
        <f t="shared" si="25"/>
        <v>0.30769230769230771</v>
      </c>
    </row>
    <row r="125" spans="18:22" x14ac:dyDescent="0.3">
      <c r="R125" s="90"/>
      <c r="S125" s="44">
        <v>310267</v>
      </c>
      <c r="T125" s="44">
        <v>5</v>
      </c>
      <c r="U125" s="90">
        <f t="shared" si="22"/>
        <v>0</v>
      </c>
      <c r="V125" s="44">
        <f t="shared" si="25"/>
        <v>0.38461538461538464</v>
      </c>
    </row>
    <row r="126" spans="18:22" x14ac:dyDescent="0.3">
      <c r="R126" s="90"/>
      <c r="S126" s="44">
        <v>314760</v>
      </c>
      <c r="T126" s="44">
        <v>4</v>
      </c>
      <c r="U126" s="90">
        <f t="shared" si="22"/>
        <v>0</v>
      </c>
      <c r="V126" s="44">
        <f t="shared" si="25"/>
        <v>0.46153846153846156</v>
      </c>
    </row>
    <row r="127" spans="18:22" x14ac:dyDescent="0.3">
      <c r="R127" s="90"/>
      <c r="S127" s="44">
        <v>315714</v>
      </c>
      <c r="T127" s="44">
        <v>4</v>
      </c>
      <c r="U127" s="90">
        <f t="shared" si="22"/>
        <v>0</v>
      </c>
      <c r="V127" s="44">
        <f t="shared" si="25"/>
        <v>0.53846153846153855</v>
      </c>
    </row>
    <row r="128" spans="18:22" x14ac:dyDescent="0.3">
      <c r="R128" s="90"/>
      <c r="S128" s="44">
        <v>316105</v>
      </c>
      <c r="T128" s="44">
        <v>6</v>
      </c>
      <c r="U128" s="90">
        <f t="shared" si="22"/>
        <v>0</v>
      </c>
      <c r="V128" s="44">
        <f t="shared" si="25"/>
        <v>0.61538461538461542</v>
      </c>
    </row>
    <row r="129" spans="18:22" x14ac:dyDescent="0.3">
      <c r="R129" s="90"/>
      <c r="S129" s="44">
        <v>316111</v>
      </c>
      <c r="T129" s="44">
        <v>4</v>
      </c>
      <c r="U129" s="90">
        <f t="shared" si="22"/>
        <v>0</v>
      </c>
      <c r="V129" s="44">
        <f t="shared" si="25"/>
        <v>0.69230769230769229</v>
      </c>
    </row>
    <row r="130" spans="18:22" x14ac:dyDescent="0.3">
      <c r="R130" s="90"/>
      <c r="S130" s="44">
        <v>316123</v>
      </c>
      <c r="T130" s="44">
        <v>4</v>
      </c>
      <c r="U130" s="90">
        <f t="shared" si="22"/>
        <v>0</v>
      </c>
      <c r="V130" s="44">
        <f t="shared" si="25"/>
        <v>0.76923076923076916</v>
      </c>
    </row>
    <row r="131" spans="18:22" x14ac:dyDescent="0.3">
      <c r="R131" s="90"/>
      <c r="S131" s="44">
        <v>316549</v>
      </c>
      <c r="T131" s="44">
        <v>1</v>
      </c>
      <c r="U131" s="90">
        <f t="shared" si="22"/>
        <v>0</v>
      </c>
      <c r="V131" s="44">
        <f t="shared" si="25"/>
        <v>0.84615384615384603</v>
      </c>
    </row>
    <row r="132" spans="18:22" x14ac:dyDescent="0.3">
      <c r="R132" s="90"/>
      <c r="S132" s="44">
        <v>319364</v>
      </c>
      <c r="T132" s="44">
        <v>2</v>
      </c>
      <c r="U132" s="90">
        <f t="shared" ref="U132:U163" si="26">R132/$R$180</f>
        <v>0</v>
      </c>
      <c r="V132" s="44">
        <f t="shared" si="25"/>
        <v>0.92307692307692291</v>
      </c>
    </row>
    <row r="133" spans="18:22" x14ac:dyDescent="0.3">
      <c r="R133" s="93"/>
      <c r="S133" s="44">
        <v>319365</v>
      </c>
      <c r="T133" s="44">
        <v>2</v>
      </c>
      <c r="U133" s="93">
        <f t="shared" si="26"/>
        <v>0</v>
      </c>
      <c r="V133" s="44">
        <f t="shared" si="25"/>
        <v>0.99999999999999978</v>
      </c>
    </row>
    <row r="134" spans="18:22" x14ac:dyDescent="0.3">
      <c r="R134" s="92">
        <v>16</v>
      </c>
      <c r="S134" s="44">
        <v>307838</v>
      </c>
      <c r="T134" s="44">
        <v>6</v>
      </c>
      <c r="U134" s="92">
        <f t="shared" si="26"/>
        <v>0.8</v>
      </c>
      <c r="V134" s="44">
        <f>1/COUNT($S$134:$S$139)</f>
        <v>0.16666666666666666</v>
      </c>
    </row>
    <row r="135" spans="18:22" x14ac:dyDescent="0.3">
      <c r="R135" s="90"/>
      <c r="S135" s="44">
        <v>308330</v>
      </c>
      <c r="T135" s="44">
        <v>3</v>
      </c>
      <c r="U135" s="90">
        <f t="shared" si="26"/>
        <v>0</v>
      </c>
      <c r="V135" s="44">
        <f>V134+1/COUNT($S$134:$S$139)</f>
        <v>0.33333333333333331</v>
      </c>
    </row>
    <row r="136" spans="18:22" x14ac:dyDescent="0.3">
      <c r="R136" s="90"/>
      <c r="S136" s="44">
        <v>316642</v>
      </c>
      <c r="T136" s="44">
        <v>7</v>
      </c>
      <c r="U136" s="90">
        <f t="shared" si="26"/>
        <v>0</v>
      </c>
      <c r="V136" s="44">
        <f t="shared" ref="V136:V139" si="27">V135+1/COUNT($S$134:$S$139)</f>
        <v>0.5</v>
      </c>
    </row>
    <row r="137" spans="18:22" x14ac:dyDescent="0.3">
      <c r="R137" s="90"/>
      <c r="S137" s="44">
        <v>316700</v>
      </c>
      <c r="T137" s="44">
        <v>2</v>
      </c>
      <c r="U137" s="90">
        <f t="shared" si="26"/>
        <v>0</v>
      </c>
      <c r="V137" s="44">
        <f t="shared" si="27"/>
        <v>0.66666666666666663</v>
      </c>
    </row>
    <row r="138" spans="18:22" x14ac:dyDescent="0.3">
      <c r="R138" s="90"/>
      <c r="S138" s="44">
        <v>320054</v>
      </c>
      <c r="T138" s="44">
        <v>10</v>
      </c>
      <c r="U138" s="90">
        <f t="shared" si="26"/>
        <v>0</v>
      </c>
      <c r="V138" s="44">
        <f t="shared" si="27"/>
        <v>0.83333333333333326</v>
      </c>
    </row>
    <row r="139" spans="18:22" x14ac:dyDescent="0.3">
      <c r="R139" s="93"/>
      <c r="S139" s="44">
        <v>324580</v>
      </c>
      <c r="T139" s="44">
        <v>7</v>
      </c>
      <c r="U139" s="93">
        <f t="shared" si="26"/>
        <v>0</v>
      </c>
      <c r="V139" s="44">
        <f t="shared" si="27"/>
        <v>0.99999999999999989</v>
      </c>
    </row>
    <row r="140" spans="18:22" x14ac:dyDescent="0.3">
      <c r="R140" s="92">
        <v>17</v>
      </c>
      <c r="S140" s="44">
        <v>313003</v>
      </c>
      <c r="T140" s="44">
        <v>10</v>
      </c>
      <c r="U140" s="92">
        <f t="shared" si="26"/>
        <v>0.85</v>
      </c>
      <c r="V140" s="44">
        <f>1/COUNT($S$140:$S$150)</f>
        <v>9.0909090909090912E-2</v>
      </c>
    </row>
    <row r="141" spans="18:22" x14ac:dyDescent="0.3">
      <c r="R141" s="90"/>
      <c r="S141" s="44">
        <v>314991</v>
      </c>
      <c r="T141" s="44">
        <v>4</v>
      </c>
      <c r="U141" s="90">
        <f t="shared" si="26"/>
        <v>0</v>
      </c>
      <c r="V141" s="44">
        <f>V140+1/COUNT($S$140:$S$150)</f>
        <v>0.18181818181818182</v>
      </c>
    </row>
    <row r="142" spans="18:22" x14ac:dyDescent="0.3">
      <c r="R142" s="90"/>
      <c r="S142" s="44">
        <v>315802</v>
      </c>
      <c r="T142" s="44">
        <v>15</v>
      </c>
      <c r="U142" s="90">
        <f t="shared" si="26"/>
        <v>0</v>
      </c>
      <c r="V142" s="44">
        <f t="shared" ref="V142:V150" si="28">V141+1/COUNT($S$140:$S$150)</f>
        <v>0.27272727272727271</v>
      </c>
    </row>
    <row r="143" spans="18:22" x14ac:dyDescent="0.3">
      <c r="R143" s="90"/>
      <c r="S143" s="44">
        <v>315811</v>
      </c>
      <c r="T143" s="44">
        <v>2</v>
      </c>
      <c r="U143" s="90">
        <f t="shared" si="26"/>
        <v>0</v>
      </c>
      <c r="V143" s="44">
        <f t="shared" si="28"/>
        <v>0.36363636363636365</v>
      </c>
    </row>
    <row r="144" spans="18:22" x14ac:dyDescent="0.3">
      <c r="R144" s="90"/>
      <c r="S144" s="44">
        <v>316086</v>
      </c>
      <c r="T144" s="44">
        <v>4</v>
      </c>
      <c r="U144" s="90">
        <f t="shared" si="26"/>
        <v>0</v>
      </c>
      <c r="V144" s="44">
        <f t="shared" si="28"/>
        <v>0.45454545454545459</v>
      </c>
    </row>
    <row r="145" spans="18:22" x14ac:dyDescent="0.3">
      <c r="R145" s="90"/>
      <c r="S145" s="44">
        <v>316120</v>
      </c>
      <c r="T145" s="44">
        <v>2</v>
      </c>
      <c r="U145" s="90">
        <f t="shared" si="26"/>
        <v>0</v>
      </c>
      <c r="V145" s="44">
        <f t="shared" si="28"/>
        <v>0.54545454545454553</v>
      </c>
    </row>
    <row r="146" spans="18:22" x14ac:dyDescent="0.3">
      <c r="R146" s="90"/>
      <c r="S146" s="44">
        <v>316124</v>
      </c>
      <c r="T146" s="44">
        <v>4</v>
      </c>
      <c r="U146" s="90">
        <f t="shared" si="26"/>
        <v>0</v>
      </c>
      <c r="V146" s="44">
        <f t="shared" si="28"/>
        <v>0.63636363636363646</v>
      </c>
    </row>
    <row r="147" spans="18:22" x14ac:dyDescent="0.3">
      <c r="R147" s="90"/>
      <c r="S147" s="44">
        <v>323070</v>
      </c>
      <c r="T147" s="44">
        <v>0</v>
      </c>
      <c r="U147" s="90">
        <f t="shared" si="26"/>
        <v>0</v>
      </c>
      <c r="V147" s="44">
        <f t="shared" si="28"/>
        <v>0.7272727272727274</v>
      </c>
    </row>
    <row r="148" spans="18:22" x14ac:dyDescent="0.3">
      <c r="R148" s="90"/>
      <c r="S148" s="44">
        <v>323505</v>
      </c>
      <c r="T148" s="44">
        <v>14</v>
      </c>
      <c r="U148" s="90">
        <f t="shared" si="26"/>
        <v>0</v>
      </c>
      <c r="V148" s="44">
        <f t="shared" si="28"/>
        <v>0.81818181818181834</v>
      </c>
    </row>
    <row r="149" spans="18:22" x14ac:dyDescent="0.3">
      <c r="R149" s="90"/>
      <c r="S149" s="44">
        <v>325483</v>
      </c>
      <c r="T149" s="44">
        <v>13</v>
      </c>
      <c r="U149" s="90">
        <f t="shared" si="26"/>
        <v>0</v>
      </c>
      <c r="V149" s="44">
        <f t="shared" si="28"/>
        <v>0.90909090909090928</v>
      </c>
    </row>
    <row r="150" spans="18:22" x14ac:dyDescent="0.3">
      <c r="R150" s="93"/>
      <c r="S150" s="44">
        <v>325496</v>
      </c>
      <c r="T150" s="44">
        <v>6</v>
      </c>
      <c r="U150" s="93">
        <f t="shared" si="26"/>
        <v>0</v>
      </c>
      <c r="V150" s="44">
        <f t="shared" si="28"/>
        <v>1.0000000000000002</v>
      </c>
    </row>
    <row r="151" spans="18:22" x14ac:dyDescent="0.3">
      <c r="R151" s="92">
        <v>18</v>
      </c>
      <c r="S151" s="44">
        <v>298447</v>
      </c>
      <c r="T151" s="44">
        <v>12</v>
      </c>
      <c r="U151" s="92">
        <f t="shared" si="26"/>
        <v>0.9</v>
      </c>
      <c r="V151" s="44">
        <f>1/COUNT($S$151:$S$162)</f>
        <v>8.3333333333333329E-2</v>
      </c>
    </row>
    <row r="152" spans="18:22" x14ac:dyDescent="0.3">
      <c r="R152" s="90"/>
      <c r="S152" s="44">
        <v>307734</v>
      </c>
      <c r="T152" s="44">
        <v>2</v>
      </c>
      <c r="U152" s="90">
        <f t="shared" si="26"/>
        <v>0</v>
      </c>
      <c r="V152" s="44">
        <f>V151+1/COUNT($S$151:$S$162)</f>
        <v>0.16666666666666666</v>
      </c>
    </row>
    <row r="153" spans="18:22" x14ac:dyDescent="0.3">
      <c r="R153" s="90"/>
      <c r="S153" s="53">
        <v>308016</v>
      </c>
      <c r="T153" s="53">
        <v>12</v>
      </c>
      <c r="U153" s="90">
        <f t="shared" si="26"/>
        <v>0</v>
      </c>
      <c r="V153" s="44">
        <f t="shared" ref="V153:V162" si="29">V152+1/COUNT($S$151:$S$162)</f>
        <v>0.25</v>
      </c>
    </row>
    <row r="154" spans="18:22" x14ac:dyDescent="0.3">
      <c r="R154" s="90"/>
      <c r="S154" s="44">
        <v>315837</v>
      </c>
      <c r="T154" s="44">
        <v>15</v>
      </c>
      <c r="U154" s="90">
        <f t="shared" si="26"/>
        <v>0</v>
      </c>
      <c r="V154" s="44">
        <f t="shared" si="29"/>
        <v>0.33333333333333331</v>
      </c>
    </row>
    <row r="155" spans="18:22" x14ac:dyDescent="0.3">
      <c r="R155" s="90"/>
      <c r="S155" s="44">
        <v>316087</v>
      </c>
      <c r="T155" s="44">
        <v>2</v>
      </c>
      <c r="U155" s="90">
        <f t="shared" si="26"/>
        <v>0</v>
      </c>
      <c r="V155" s="44">
        <f t="shared" si="29"/>
        <v>0.41666666666666663</v>
      </c>
    </row>
    <row r="156" spans="18:22" x14ac:dyDescent="0.3">
      <c r="R156" s="90"/>
      <c r="S156" s="44">
        <v>316106</v>
      </c>
      <c r="T156" s="44">
        <v>0</v>
      </c>
      <c r="U156" s="90">
        <f t="shared" si="26"/>
        <v>0</v>
      </c>
      <c r="V156" s="44">
        <f t="shared" si="29"/>
        <v>0.49999999999999994</v>
      </c>
    </row>
    <row r="157" spans="18:22" x14ac:dyDescent="0.3">
      <c r="R157" s="90"/>
      <c r="S157" s="44">
        <v>316122</v>
      </c>
      <c r="T157" s="44">
        <v>15</v>
      </c>
      <c r="U157" s="90">
        <f t="shared" si="26"/>
        <v>0</v>
      </c>
      <c r="V157" s="44">
        <f t="shared" si="29"/>
        <v>0.58333333333333326</v>
      </c>
    </row>
    <row r="158" spans="18:22" x14ac:dyDescent="0.3">
      <c r="R158" s="90"/>
      <c r="S158" s="44">
        <v>316658</v>
      </c>
      <c r="T158" s="44">
        <v>11</v>
      </c>
      <c r="U158" s="90">
        <f t="shared" si="26"/>
        <v>0</v>
      </c>
      <c r="V158" s="44">
        <f t="shared" si="29"/>
        <v>0.66666666666666663</v>
      </c>
    </row>
    <row r="159" spans="18:22" x14ac:dyDescent="0.3">
      <c r="R159" s="90"/>
      <c r="S159" s="44">
        <v>322314</v>
      </c>
      <c r="T159" s="44">
        <v>15</v>
      </c>
      <c r="U159" s="90">
        <f t="shared" si="26"/>
        <v>0</v>
      </c>
      <c r="V159" s="44">
        <f t="shared" si="29"/>
        <v>0.75</v>
      </c>
    </row>
    <row r="160" spans="18:22" x14ac:dyDescent="0.3">
      <c r="R160" s="90"/>
      <c r="S160" s="44">
        <v>323542</v>
      </c>
      <c r="T160" s="44">
        <v>7</v>
      </c>
      <c r="U160" s="90">
        <f t="shared" si="26"/>
        <v>0</v>
      </c>
      <c r="V160" s="44">
        <f t="shared" si="29"/>
        <v>0.83333333333333337</v>
      </c>
    </row>
    <row r="161" spans="18:22" x14ac:dyDescent="0.3">
      <c r="R161" s="90"/>
      <c r="S161" s="44">
        <v>325487</v>
      </c>
      <c r="T161" s="44">
        <v>1</v>
      </c>
      <c r="U161" s="90">
        <f t="shared" si="26"/>
        <v>0</v>
      </c>
      <c r="V161" s="44">
        <f t="shared" si="29"/>
        <v>0.91666666666666674</v>
      </c>
    </row>
    <row r="162" spans="18:22" x14ac:dyDescent="0.3">
      <c r="R162" s="93"/>
      <c r="S162" s="44">
        <v>325504</v>
      </c>
      <c r="T162" s="44">
        <v>12</v>
      </c>
      <c r="U162" s="93">
        <f t="shared" si="26"/>
        <v>0</v>
      </c>
      <c r="V162" s="44">
        <f t="shared" si="29"/>
        <v>1</v>
      </c>
    </row>
    <row r="163" spans="18:22" x14ac:dyDescent="0.3">
      <c r="R163" s="92">
        <v>19</v>
      </c>
      <c r="S163" s="44">
        <v>307823</v>
      </c>
      <c r="T163" s="44">
        <v>9</v>
      </c>
      <c r="U163" s="92">
        <f t="shared" si="26"/>
        <v>0.95</v>
      </c>
      <c r="V163" s="44">
        <f>1/COUNT($S$163:$S$172)</f>
        <v>0.1</v>
      </c>
    </row>
    <row r="164" spans="18:22" x14ac:dyDescent="0.3">
      <c r="R164" s="90"/>
      <c r="S164" s="44">
        <v>308114</v>
      </c>
      <c r="T164" s="44">
        <v>8</v>
      </c>
      <c r="U164" s="90">
        <f t="shared" ref="U164:U179" si="30">R164/$R$180</f>
        <v>0</v>
      </c>
      <c r="V164" s="44">
        <f>V163+1/COUNT($S$163:$S$172)</f>
        <v>0.2</v>
      </c>
    </row>
    <row r="165" spans="18:22" x14ac:dyDescent="0.3">
      <c r="R165" s="90"/>
      <c r="S165" s="44">
        <v>308326</v>
      </c>
      <c r="T165" s="44">
        <v>9</v>
      </c>
      <c r="U165" s="90">
        <f t="shared" si="30"/>
        <v>0</v>
      </c>
      <c r="V165" s="44">
        <f t="shared" ref="V165:V172" si="31">V164+1/COUNT($S$163:$S$172)</f>
        <v>0.30000000000000004</v>
      </c>
    </row>
    <row r="166" spans="18:22" x14ac:dyDescent="0.3">
      <c r="R166" s="90"/>
      <c r="S166" s="44">
        <v>308331</v>
      </c>
      <c r="T166" s="44">
        <v>0</v>
      </c>
      <c r="U166" s="90">
        <f t="shared" si="30"/>
        <v>0</v>
      </c>
      <c r="V166" s="44">
        <f t="shared" si="31"/>
        <v>0.4</v>
      </c>
    </row>
    <row r="167" spans="18:22" x14ac:dyDescent="0.3">
      <c r="R167" s="90"/>
      <c r="S167" s="44">
        <v>310735</v>
      </c>
      <c r="T167" s="44">
        <v>14</v>
      </c>
      <c r="U167" s="90">
        <f t="shared" si="30"/>
        <v>0</v>
      </c>
      <c r="V167" s="44">
        <f t="shared" si="31"/>
        <v>0.5</v>
      </c>
    </row>
    <row r="168" spans="18:22" x14ac:dyDescent="0.3">
      <c r="R168" s="90"/>
      <c r="S168" s="44">
        <v>315815</v>
      </c>
      <c r="T168" s="44">
        <v>12</v>
      </c>
      <c r="U168" s="90">
        <f t="shared" si="30"/>
        <v>0</v>
      </c>
      <c r="V168" s="44">
        <f t="shared" si="31"/>
        <v>0.6</v>
      </c>
    </row>
    <row r="169" spans="18:22" x14ac:dyDescent="0.3">
      <c r="R169" s="90"/>
      <c r="S169" s="44">
        <v>320204</v>
      </c>
      <c r="T169" s="44">
        <v>7</v>
      </c>
      <c r="U169" s="90">
        <f t="shared" si="30"/>
        <v>0</v>
      </c>
      <c r="V169" s="44">
        <f t="shared" si="31"/>
        <v>0.7</v>
      </c>
    </row>
    <row r="170" spans="18:22" x14ac:dyDescent="0.3">
      <c r="R170" s="90"/>
      <c r="S170" s="44">
        <v>325493</v>
      </c>
      <c r="T170" s="44">
        <v>12</v>
      </c>
      <c r="U170" s="90">
        <f t="shared" si="30"/>
        <v>0</v>
      </c>
      <c r="V170" s="44">
        <f t="shared" si="31"/>
        <v>0.79999999999999993</v>
      </c>
    </row>
    <row r="171" spans="18:22" x14ac:dyDescent="0.3">
      <c r="R171" s="90"/>
      <c r="S171" s="44">
        <v>325505</v>
      </c>
      <c r="T171" s="44">
        <v>13</v>
      </c>
      <c r="U171" s="90">
        <f t="shared" si="30"/>
        <v>0</v>
      </c>
      <c r="V171" s="44">
        <f t="shared" si="31"/>
        <v>0.89999999999999991</v>
      </c>
    </row>
    <row r="172" spans="18:22" x14ac:dyDescent="0.3">
      <c r="R172" s="93"/>
      <c r="S172" s="44">
        <v>325543</v>
      </c>
      <c r="T172" s="44">
        <v>10</v>
      </c>
      <c r="U172" s="93">
        <f t="shared" si="30"/>
        <v>0</v>
      </c>
      <c r="V172" s="44">
        <f t="shared" si="31"/>
        <v>0.99999999999999989</v>
      </c>
    </row>
    <row r="173" spans="18:22" x14ac:dyDescent="0.3">
      <c r="R173" s="92">
        <v>20</v>
      </c>
      <c r="S173" s="44">
        <v>307837</v>
      </c>
      <c r="T173" s="44">
        <v>0</v>
      </c>
      <c r="U173" s="92">
        <f t="shared" si="30"/>
        <v>1</v>
      </c>
      <c r="V173" s="44">
        <f>1/COUNT($S$173:$S$179)</f>
        <v>0.14285714285714285</v>
      </c>
    </row>
    <row r="174" spans="18:22" x14ac:dyDescent="0.3">
      <c r="R174" s="90"/>
      <c r="S174" s="44">
        <v>307846</v>
      </c>
      <c r="T174" s="44">
        <v>7</v>
      </c>
      <c r="U174" s="90">
        <f t="shared" si="30"/>
        <v>0</v>
      </c>
      <c r="V174" s="44">
        <f>V173+1/COUNT($S$173:$S$179)</f>
        <v>0.2857142857142857</v>
      </c>
    </row>
    <row r="175" spans="18:22" x14ac:dyDescent="0.3">
      <c r="R175" s="90"/>
      <c r="S175" s="44">
        <v>310276</v>
      </c>
      <c r="T175" s="44">
        <v>3</v>
      </c>
      <c r="U175" s="90">
        <f t="shared" si="30"/>
        <v>0</v>
      </c>
      <c r="V175" s="44">
        <f t="shared" ref="V175:V179" si="32">V174+1/COUNT($S$173:$S$179)</f>
        <v>0.42857142857142855</v>
      </c>
    </row>
    <row r="176" spans="18:22" x14ac:dyDescent="0.3">
      <c r="R176" s="90"/>
      <c r="S176" s="44">
        <v>316103</v>
      </c>
      <c r="T176" s="44">
        <v>0</v>
      </c>
      <c r="U176" s="90">
        <f t="shared" si="30"/>
        <v>0</v>
      </c>
      <c r="V176" s="44">
        <f t="shared" si="32"/>
        <v>0.5714285714285714</v>
      </c>
    </row>
    <row r="177" spans="18:22" x14ac:dyDescent="0.3">
      <c r="R177" s="90"/>
      <c r="S177" s="44">
        <v>319130</v>
      </c>
      <c r="T177" s="44">
        <v>6</v>
      </c>
      <c r="U177" s="90">
        <f t="shared" si="30"/>
        <v>0</v>
      </c>
      <c r="V177" s="44">
        <f t="shared" si="32"/>
        <v>0.71428571428571419</v>
      </c>
    </row>
    <row r="178" spans="18:22" x14ac:dyDescent="0.3">
      <c r="R178" s="90"/>
      <c r="S178" s="44">
        <v>320087</v>
      </c>
      <c r="T178" s="44">
        <v>0</v>
      </c>
      <c r="U178" s="90">
        <f t="shared" si="30"/>
        <v>0</v>
      </c>
      <c r="V178" s="44">
        <f t="shared" si="32"/>
        <v>0.85714285714285698</v>
      </c>
    </row>
    <row r="179" spans="18:22" x14ac:dyDescent="0.3">
      <c r="R179" s="93"/>
      <c r="S179" s="44">
        <v>323198</v>
      </c>
      <c r="T179" s="44">
        <v>3</v>
      </c>
      <c r="U179" s="93">
        <f t="shared" si="30"/>
        <v>0</v>
      </c>
      <c r="V179" s="44">
        <f t="shared" si="32"/>
        <v>0.99999999999999978</v>
      </c>
    </row>
    <row r="180" spans="18:22" x14ac:dyDescent="0.3">
      <c r="R180" s="64">
        <f>MAX(R4:R179)</f>
        <v>20</v>
      </c>
      <c r="S180" s="65">
        <f>COUNT(S4:S179)</f>
        <v>176</v>
      </c>
      <c r="T180" s="65">
        <f>SUM(T4:T179)</f>
        <v>1286</v>
      </c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41">
    <mergeCell ref="R31:R37"/>
    <mergeCell ref="B2:B3"/>
    <mergeCell ref="R4:R5"/>
    <mergeCell ref="R6:R19"/>
    <mergeCell ref="R20:R27"/>
    <mergeCell ref="R28:R30"/>
    <mergeCell ref="R140:R150"/>
    <mergeCell ref="R38:R49"/>
    <mergeCell ref="R50:R57"/>
    <mergeCell ref="R58:R65"/>
    <mergeCell ref="R66:R74"/>
    <mergeCell ref="R75:R86"/>
    <mergeCell ref="R87:R96"/>
    <mergeCell ref="U105:U110"/>
    <mergeCell ref="R151:R162"/>
    <mergeCell ref="R163:R172"/>
    <mergeCell ref="R173:R179"/>
    <mergeCell ref="U4:U5"/>
    <mergeCell ref="U6:U19"/>
    <mergeCell ref="U20:U27"/>
    <mergeCell ref="U28:U30"/>
    <mergeCell ref="U31:U37"/>
    <mergeCell ref="U38:U49"/>
    <mergeCell ref="U50:U57"/>
    <mergeCell ref="R97:R104"/>
    <mergeCell ref="R105:R110"/>
    <mergeCell ref="R111:R120"/>
    <mergeCell ref="R121:R133"/>
    <mergeCell ref="R134:R139"/>
    <mergeCell ref="U58:U65"/>
    <mergeCell ref="U66:U74"/>
    <mergeCell ref="U75:U86"/>
    <mergeCell ref="U87:U96"/>
    <mergeCell ref="U97:U104"/>
    <mergeCell ref="U173:U179"/>
    <mergeCell ref="U111:U120"/>
    <mergeCell ref="U121:U133"/>
    <mergeCell ref="U134:U139"/>
    <mergeCell ref="U140:U150"/>
    <mergeCell ref="U151:U162"/>
    <mergeCell ref="U163:U17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20"/>
  <sheetViews>
    <sheetView workbookViewId="0">
      <selection activeCell="K4" sqref="K4"/>
    </sheetView>
  </sheetViews>
  <sheetFormatPr defaultRowHeight="14.4" x14ac:dyDescent="0.3"/>
  <cols>
    <col min="2" max="2" width="9.109375" customWidth="1"/>
    <col min="4" max="4" width="11.21875" customWidth="1"/>
    <col min="5" max="5" width="12" bestFit="1" customWidth="1"/>
    <col min="6" max="6" width="9.109375" customWidth="1"/>
    <col min="10" max="10" width="10.109375" customWidth="1"/>
    <col min="15" max="15" width="11.77734375" bestFit="1" customWidth="1"/>
    <col min="19" max="19" width="9.6640625" customWidth="1"/>
    <col min="20" max="20" width="10.33203125" customWidth="1"/>
    <col min="21" max="21" width="11" customWidth="1"/>
  </cols>
  <sheetData>
    <row r="2" spans="2:21" ht="15" thickBot="1" x14ac:dyDescent="0.35">
      <c r="B2" s="70"/>
      <c r="C2" s="4"/>
      <c r="D2" s="4"/>
      <c r="E2" s="4"/>
      <c r="F2" s="4"/>
      <c r="G2" s="4"/>
      <c r="H2" s="1"/>
      <c r="I2" s="1"/>
      <c r="J2" s="1"/>
      <c r="K2" s="1"/>
      <c r="M2" s="2"/>
      <c r="N2" s="2"/>
      <c r="Q2" s="2"/>
      <c r="R2" s="2"/>
      <c r="S2" s="2"/>
      <c r="T2" s="2"/>
    </row>
    <row r="3" spans="2:21" ht="57.6" x14ac:dyDescent="0.3">
      <c r="B3" s="5" t="s">
        <v>31</v>
      </c>
      <c r="C3" s="5" t="s">
        <v>0</v>
      </c>
      <c r="D3" s="5" t="s">
        <v>4</v>
      </c>
      <c r="E3" s="5" t="s">
        <v>32</v>
      </c>
      <c r="F3" s="5" t="s">
        <v>33</v>
      </c>
      <c r="G3" s="5" t="s">
        <v>52</v>
      </c>
      <c r="H3" s="5" t="s">
        <v>8</v>
      </c>
      <c r="I3" s="5" t="s">
        <v>9</v>
      </c>
      <c r="J3" s="5" t="s">
        <v>10</v>
      </c>
      <c r="K3" s="5" t="s">
        <v>53</v>
      </c>
      <c r="L3" s="5"/>
      <c r="M3" s="2"/>
      <c r="Q3" s="60" t="s">
        <v>0</v>
      </c>
      <c r="R3" s="61" t="s">
        <v>28</v>
      </c>
      <c r="S3" s="61" t="s">
        <v>55</v>
      </c>
      <c r="T3" s="62" t="s">
        <v>29</v>
      </c>
      <c r="U3" s="63" t="s">
        <v>36</v>
      </c>
    </row>
    <row r="4" spans="2:21" x14ac:dyDescent="0.3">
      <c r="B4" s="71">
        <v>0.44042542689592379</v>
      </c>
      <c r="C4" s="71">
        <v>7</v>
      </c>
      <c r="D4" s="71">
        <v>4</v>
      </c>
      <c r="E4" s="71">
        <v>0.59871929676892455</v>
      </c>
      <c r="F4" s="71">
        <v>333426</v>
      </c>
      <c r="G4" s="71">
        <f>VLOOKUP(F4,$R$4:$S$53,2,FALSE)</f>
        <v>7</v>
      </c>
      <c r="H4" s="8">
        <f>1/$Q$54</f>
        <v>7.1428571428571425E-2</v>
      </c>
      <c r="I4" s="71">
        <f t="shared" ref="I4:I10" si="0">1/D4</f>
        <v>0.25</v>
      </c>
      <c r="J4" s="71">
        <f t="shared" ref="J4:J10" si="1">H4*I4</f>
        <v>1.7857142857142856E-2</v>
      </c>
      <c r="K4" s="9">
        <f t="shared" ref="K4:K10" si="2">G4/J4</f>
        <v>392</v>
      </c>
      <c r="L4" s="71">
        <f t="shared" ref="L4:L10" si="3">(K4-$C$13)^2</f>
        <v>38416</v>
      </c>
      <c r="M4" s="2"/>
      <c r="Q4" s="98">
        <v>1</v>
      </c>
      <c r="R4" s="44">
        <v>333357</v>
      </c>
      <c r="S4" s="44">
        <v>10</v>
      </c>
      <c r="T4" s="98">
        <f t="shared" ref="T4:T35" si="4">Q4/$Q$54</f>
        <v>7.1428571428571425E-2</v>
      </c>
      <c r="U4" s="44">
        <f>1/COUNT($R$4:$R$9)</f>
        <v>0.16666666666666666</v>
      </c>
    </row>
    <row r="5" spans="2:21" x14ac:dyDescent="0.3">
      <c r="B5" s="71">
        <v>0.53879303601568307</v>
      </c>
      <c r="C5" s="71">
        <v>8</v>
      </c>
      <c r="D5" s="71">
        <v>1</v>
      </c>
      <c r="E5" s="71">
        <v>0.49642531806865331</v>
      </c>
      <c r="F5" s="71">
        <v>333358</v>
      </c>
      <c r="G5" s="73">
        <f t="shared" ref="G5:G10" si="5">VLOOKUP(F5,$R$4:$S$53,2,FALSE)</f>
        <v>1</v>
      </c>
      <c r="H5" s="8">
        <f t="shared" ref="H5:H10" si="6">1/$Q$54</f>
        <v>7.1428571428571425E-2</v>
      </c>
      <c r="I5" s="71">
        <f t="shared" si="0"/>
        <v>1</v>
      </c>
      <c r="J5" s="71">
        <f t="shared" si="1"/>
        <v>7.1428571428571425E-2</v>
      </c>
      <c r="K5" s="9">
        <f t="shared" si="2"/>
        <v>14</v>
      </c>
      <c r="L5" s="71">
        <f t="shared" si="3"/>
        <v>33124</v>
      </c>
      <c r="M5" s="2"/>
      <c r="Q5" s="99"/>
      <c r="R5" s="44">
        <v>333360</v>
      </c>
      <c r="S5" s="44">
        <v>9</v>
      </c>
      <c r="T5" s="99">
        <f t="shared" si="4"/>
        <v>0</v>
      </c>
      <c r="U5" s="44">
        <f>U4+1/COUNT($R$4:$R$9)</f>
        <v>0.33333333333333331</v>
      </c>
    </row>
    <row r="6" spans="2:21" x14ac:dyDescent="0.3">
      <c r="B6" s="71">
        <v>0.80999782949862242</v>
      </c>
      <c r="C6" s="71">
        <v>12</v>
      </c>
      <c r="D6" s="71">
        <v>6</v>
      </c>
      <c r="E6" s="71">
        <v>0.21967623102023537</v>
      </c>
      <c r="F6" s="71">
        <v>333368</v>
      </c>
      <c r="G6" s="73">
        <f t="shared" si="5"/>
        <v>2</v>
      </c>
      <c r="H6" s="8">
        <f t="shared" si="6"/>
        <v>7.1428571428571425E-2</v>
      </c>
      <c r="I6" s="71">
        <f t="shared" si="0"/>
        <v>0.16666666666666666</v>
      </c>
      <c r="J6" s="71">
        <f t="shared" si="1"/>
        <v>1.1904761904761904E-2</v>
      </c>
      <c r="K6" s="9">
        <f t="shared" si="2"/>
        <v>168</v>
      </c>
      <c r="L6" s="71">
        <f t="shared" si="3"/>
        <v>784</v>
      </c>
      <c r="M6" s="3"/>
      <c r="Q6" s="99"/>
      <c r="R6" s="44">
        <v>333362</v>
      </c>
      <c r="S6" s="44">
        <v>1</v>
      </c>
      <c r="T6" s="99">
        <f t="shared" si="4"/>
        <v>0</v>
      </c>
      <c r="U6" s="44">
        <f t="shared" ref="U6:U9" si="7">U5+1/COUNT($R$4:$R$9)</f>
        <v>0.5</v>
      </c>
    </row>
    <row r="7" spans="2:21" x14ac:dyDescent="0.3">
      <c r="B7" s="71">
        <v>0.99104410088905115</v>
      </c>
      <c r="C7" s="71">
        <v>14</v>
      </c>
      <c r="D7" s="71">
        <v>2</v>
      </c>
      <c r="E7" s="71">
        <v>3.0035756709990702E-2</v>
      </c>
      <c r="F7" s="71">
        <v>333359</v>
      </c>
      <c r="G7" s="73">
        <f t="shared" si="5"/>
        <v>7</v>
      </c>
      <c r="H7" s="8">
        <f t="shared" si="6"/>
        <v>7.1428571428571425E-2</v>
      </c>
      <c r="I7" s="71">
        <f t="shared" si="0"/>
        <v>0.5</v>
      </c>
      <c r="J7" s="71">
        <f t="shared" si="1"/>
        <v>3.5714285714285712E-2</v>
      </c>
      <c r="K7" s="9">
        <f t="shared" si="2"/>
        <v>196</v>
      </c>
      <c r="L7" s="71">
        <f t="shared" si="3"/>
        <v>0</v>
      </c>
      <c r="M7" s="3"/>
      <c r="Q7" s="99"/>
      <c r="R7" s="44">
        <v>333366</v>
      </c>
      <c r="S7" s="44">
        <v>26</v>
      </c>
      <c r="T7" s="99">
        <f t="shared" si="4"/>
        <v>0</v>
      </c>
      <c r="U7" s="44">
        <f t="shared" si="7"/>
        <v>0.66666666666666663</v>
      </c>
    </row>
    <row r="8" spans="2:21" x14ac:dyDescent="0.3">
      <c r="B8" s="71">
        <v>0.83390279699648862</v>
      </c>
      <c r="C8" s="71">
        <v>12</v>
      </c>
      <c r="D8" s="71">
        <v>6</v>
      </c>
      <c r="E8" s="71">
        <v>0.12260130187985863</v>
      </c>
      <c r="F8" s="71">
        <v>333365</v>
      </c>
      <c r="G8" s="73">
        <f t="shared" si="5"/>
        <v>0</v>
      </c>
      <c r="H8" s="8">
        <f t="shared" si="6"/>
        <v>7.1428571428571425E-2</v>
      </c>
      <c r="I8" s="71">
        <f t="shared" si="0"/>
        <v>0.16666666666666666</v>
      </c>
      <c r="J8" s="71">
        <f t="shared" si="1"/>
        <v>1.1904761904761904E-2</v>
      </c>
      <c r="K8" s="9">
        <f t="shared" si="2"/>
        <v>0</v>
      </c>
      <c r="L8" s="71">
        <f t="shared" si="3"/>
        <v>38416</v>
      </c>
      <c r="M8" s="3"/>
      <c r="Q8" s="99"/>
      <c r="R8" s="44">
        <v>333397</v>
      </c>
      <c r="S8" s="44">
        <v>8</v>
      </c>
      <c r="T8" s="99">
        <f t="shared" si="4"/>
        <v>0</v>
      </c>
      <c r="U8" s="44">
        <f t="shared" si="7"/>
        <v>0.83333333333333326</v>
      </c>
    </row>
    <row r="9" spans="2:21" x14ac:dyDescent="0.3">
      <c r="B9" s="71">
        <v>0.49118507230288033</v>
      </c>
      <c r="C9" s="71">
        <v>7</v>
      </c>
      <c r="D9" s="71">
        <v>4</v>
      </c>
      <c r="E9" s="71">
        <v>7.3056892590011246E-2</v>
      </c>
      <c r="F9" s="71">
        <v>333426</v>
      </c>
      <c r="G9" s="73">
        <f t="shared" si="5"/>
        <v>7</v>
      </c>
      <c r="H9" s="8">
        <f t="shared" si="6"/>
        <v>7.1428571428571425E-2</v>
      </c>
      <c r="I9" s="71">
        <f t="shared" si="0"/>
        <v>0.25</v>
      </c>
      <c r="J9" s="71">
        <f t="shared" si="1"/>
        <v>1.7857142857142856E-2</v>
      </c>
      <c r="K9" s="9">
        <f t="shared" si="2"/>
        <v>392</v>
      </c>
      <c r="L9" s="71">
        <f t="shared" si="3"/>
        <v>38416</v>
      </c>
      <c r="M9" s="2"/>
      <c r="O9" s="2"/>
      <c r="P9" s="2"/>
      <c r="Q9" s="100"/>
      <c r="R9" s="44">
        <v>333561</v>
      </c>
      <c r="S9" s="44">
        <v>7</v>
      </c>
      <c r="T9" s="100">
        <f t="shared" si="4"/>
        <v>0</v>
      </c>
      <c r="U9" s="44">
        <f t="shared" si="7"/>
        <v>0.99999999999999989</v>
      </c>
    </row>
    <row r="10" spans="2:21" x14ac:dyDescent="0.3">
      <c r="B10" s="71">
        <v>0.72438374891291379</v>
      </c>
      <c r="C10" s="71">
        <v>11</v>
      </c>
      <c r="D10" s="71">
        <v>3</v>
      </c>
      <c r="E10" s="71">
        <v>0.97653721381256142</v>
      </c>
      <c r="F10" s="71">
        <v>336396</v>
      </c>
      <c r="G10" s="73">
        <f t="shared" si="5"/>
        <v>5</v>
      </c>
      <c r="H10" s="8">
        <f t="shared" si="6"/>
        <v>7.1428571428571425E-2</v>
      </c>
      <c r="I10" s="71">
        <f t="shared" si="0"/>
        <v>0.33333333333333331</v>
      </c>
      <c r="J10" s="71">
        <f t="shared" si="1"/>
        <v>2.3809523809523808E-2</v>
      </c>
      <c r="K10" s="9">
        <f t="shared" si="2"/>
        <v>210</v>
      </c>
      <c r="L10" s="71">
        <f t="shared" si="3"/>
        <v>196</v>
      </c>
      <c r="M10" s="2"/>
      <c r="Q10" s="92">
        <v>2</v>
      </c>
      <c r="R10" s="44">
        <v>333383</v>
      </c>
      <c r="S10" s="44">
        <v>0</v>
      </c>
      <c r="T10" s="92">
        <f t="shared" si="4"/>
        <v>0.14285714285714285</v>
      </c>
      <c r="U10" s="44">
        <f>1/COUNT($R$10:$R$13)</f>
        <v>0.25</v>
      </c>
    </row>
    <row r="11" spans="2:21" x14ac:dyDescent="0.3">
      <c r="B11" s="70"/>
      <c r="C11" s="17"/>
      <c r="D11" s="17">
        <f>SUM(D4:D10)</f>
        <v>26</v>
      </c>
      <c r="E11" s="17"/>
      <c r="F11" s="17"/>
      <c r="G11" s="17"/>
      <c r="H11" s="18"/>
      <c r="I11" s="17"/>
      <c r="J11" s="17"/>
      <c r="K11" s="19"/>
      <c r="L11" s="17"/>
      <c r="M11" s="2"/>
      <c r="Q11" s="90"/>
      <c r="R11" s="44">
        <v>333386</v>
      </c>
      <c r="S11" s="44">
        <v>7</v>
      </c>
      <c r="T11" s="90">
        <f t="shared" si="4"/>
        <v>0</v>
      </c>
      <c r="U11" s="44">
        <f>U10+1/COUNT($R$10:$R$13)</f>
        <v>0.5</v>
      </c>
    </row>
    <row r="12" spans="2:21" x14ac:dyDescent="0.3">
      <c r="B12" s="70"/>
      <c r="C12" s="17"/>
      <c r="D12" s="17"/>
      <c r="E12" s="17"/>
      <c r="F12" s="17"/>
      <c r="G12" s="17"/>
      <c r="H12" s="18"/>
      <c r="I12" s="17"/>
      <c r="J12" s="17"/>
      <c r="K12" s="19"/>
      <c r="L12" s="17"/>
      <c r="M12" s="2"/>
      <c r="Q12" s="90"/>
      <c r="R12" s="44">
        <v>333387</v>
      </c>
      <c r="S12" s="44">
        <v>3</v>
      </c>
      <c r="T12" s="90">
        <f t="shared" si="4"/>
        <v>0</v>
      </c>
      <c r="U12" s="44">
        <f t="shared" ref="U12:U13" si="8">U11+1/COUNT($R$10:$R$13)</f>
        <v>0.75</v>
      </c>
    </row>
    <row r="13" spans="2:21" ht="43.2" x14ac:dyDescent="0.3">
      <c r="B13" s="16" t="s">
        <v>51</v>
      </c>
      <c r="C13" s="11">
        <f>AVERAGE(K4:K10)</f>
        <v>196</v>
      </c>
      <c r="D13" s="20"/>
      <c r="E13" s="14" t="s">
        <v>56</v>
      </c>
      <c r="F13" s="15" t="s">
        <v>5</v>
      </c>
      <c r="G13" s="15" t="s">
        <v>6</v>
      </c>
      <c r="H13" s="15" t="s">
        <v>11</v>
      </c>
      <c r="I13" s="17"/>
      <c r="J13" s="17"/>
      <c r="K13" s="19"/>
      <c r="L13" s="17"/>
      <c r="M13" s="2"/>
      <c r="Q13" s="93"/>
      <c r="R13" s="44">
        <v>334393</v>
      </c>
      <c r="S13" s="44">
        <v>5</v>
      </c>
      <c r="T13" s="93">
        <f t="shared" si="4"/>
        <v>0</v>
      </c>
      <c r="U13" s="44">
        <f t="shared" si="8"/>
        <v>1</v>
      </c>
    </row>
    <row r="14" spans="2:21" ht="43.2" x14ac:dyDescent="0.3">
      <c r="B14" s="16" t="s">
        <v>7</v>
      </c>
      <c r="C14" s="12">
        <f>COUNT(K4:K10)</f>
        <v>7</v>
      </c>
      <c r="D14" s="20"/>
      <c r="E14" s="12">
        <f>MIN(K4:K10)</f>
        <v>0</v>
      </c>
      <c r="F14" s="6">
        <f t="array" ref="F14:F24">FREQUENCY(K4:K10,E14:E24)</f>
        <v>1</v>
      </c>
      <c r="G14" s="13">
        <f t="shared" ref="G14:G24" si="9">F14/COUNT($K$4:$K$10)</f>
        <v>0.14285714285714285</v>
      </c>
      <c r="H14" s="13">
        <f>G14</f>
        <v>0.14285714285714285</v>
      </c>
      <c r="I14" s="17"/>
      <c r="J14" s="17"/>
      <c r="K14" s="19"/>
      <c r="L14" s="17"/>
      <c r="M14" s="2"/>
      <c r="Q14" s="92">
        <v>3</v>
      </c>
      <c r="R14" s="44">
        <v>336259</v>
      </c>
      <c r="S14" s="44">
        <v>2</v>
      </c>
      <c r="T14" s="92">
        <f t="shared" si="4"/>
        <v>0.21428571428571427</v>
      </c>
      <c r="U14" s="44">
        <f>1/COUNT($R$14:$R$15)</f>
        <v>0.5</v>
      </c>
    </row>
    <row r="15" spans="2:21" x14ac:dyDescent="0.3">
      <c r="B15" s="16" t="s">
        <v>2</v>
      </c>
      <c r="C15" s="12">
        <f>SQRT((SUM(L4:L10))/(COUNT(C4:C10)*(COUNT(C4:C10)-1)))</f>
        <v>59.632206063502295</v>
      </c>
      <c r="E15" s="12">
        <f t="shared" ref="E15:E23" si="10">E14+($E$24-$E$14)/10</f>
        <v>39.200000000000003</v>
      </c>
      <c r="F15" s="6">
        <v>1</v>
      </c>
      <c r="G15" s="13">
        <f t="shared" si="9"/>
        <v>0.14285714285714285</v>
      </c>
      <c r="H15" s="13">
        <f>H14+G15</f>
        <v>0.2857142857142857</v>
      </c>
      <c r="M15" s="2"/>
      <c r="Q15" s="93"/>
      <c r="R15" s="44">
        <v>336261</v>
      </c>
      <c r="S15" s="44">
        <v>14</v>
      </c>
      <c r="T15" s="93">
        <f t="shared" si="4"/>
        <v>0</v>
      </c>
      <c r="U15" s="44">
        <f>U14+1/COUNT($R$14:$R$15)</f>
        <v>1</v>
      </c>
    </row>
    <row r="16" spans="2:21" x14ac:dyDescent="0.3">
      <c r="B16" s="16" t="s">
        <v>1</v>
      </c>
      <c r="C16" s="12">
        <f>MEDIAN(K4:K10)</f>
        <v>196</v>
      </c>
      <c r="E16" s="12">
        <f t="shared" si="10"/>
        <v>78.400000000000006</v>
      </c>
      <c r="F16" s="6">
        <v>0</v>
      </c>
      <c r="G16" s="13">
        <f t="shared" si="9"/>
        <v>0</v>
      </c>
      <c r="H16" s="13">
        <f t="shared" ref="H16:H24" si="11">H15+G16</f>
        <v>0.2857142857142857</v>
      </c>
      <c r="M16" s="2"/>
      <c r="Q16" s="92">
        <v>4</v>
      </c>
      <c r="R16" s="44">
        <v>336201</v>
      </c>
      <c r="S16" s="44">
        <v>3</v>
      </c>
      <c r="T16" s="92">
        <f t="shared" si="4"/>
        <v>0.2857142857142857</v>
      </c>
      <c r="U16" s="44">
        <f>1/COUNT($R$16:$R$18)</f>
        <v>0.33333333333333331</v>
      </c>
    </row>
    <row r="17" spans="2:21" x14ac:dyDescent="0.3">
      <c r="B17" s="16" t="s">
        <v>3</v>
      </c>
      <c r="C17" s="12">
        <f>_xlfn.MODE.SNGL(K4:K10)</f>
        <v>392</v>
      </c>
      <c r="E17" s="12">
        <f t="shared" si="10"/>
        <v>117.60000000000001</v>
      </c>
      <c r="F17" s="6">
        <v>0</v>
      </c>
      <c r="G17" s="13">
        <f t="shared" si="9"/>
        <v>0</v>
      </c>
      <c r="H17" s="13">
        <f t="shared" si="11"/>
        <v>0.2857142857142857</v>
      </c>
      <c r="M17" s="2"/>
      <c r="Q17" s="90"/>
      <c r="R17" s="44">
        <v>336257</v>
      </c>
      <c r="S17" s="44">
        <v>15</v>
      </c>
      <c r="T17" s="90">
        <f t="shared" si="4"/>
        <v>0</v>
      </c>
      <c r="U17" s="44">
        <f>U16+1/COUNT($R$16:$R$18)</f>
        <v>0.66666666666666663</v>
      </c>
    </row>
    <row r="18" spans="2:21" x14ac:dyDescent="0.3">
      <c r="B18" s="70"/>
      <c r="E18" s="12">
        <f t="shared" si="10"/>
        <v>156.80000000000001</v>
      </c>
      <c r="F18" s="6">
        <v>0</v>
      </c>
      <c r="G18" s="13">
        <f t="shared" si="9"/>
        <v>0</v>
      </c>
      <c r="H18" s="13">
        <f t="shared" si="11"/>
        <v>0.2857142857142857</v>
      </c>
      <c r="M18" s="2"/>
      <c r="Q18" s="93"/>
      <c r="R18" s="44">
        <v>338297</v>
      </c>
      <c r="S18" s="44">
        <v>9</v>
      </c>
      <c r="T18" s="93">
        <f t="shared" si="4"/>
        <v>0</v>
      </c>
      <c r="U18" s="44">
        <f>U17+1/COUNT($R$16:$R$18)</f>
        <v>1</v>
      </c>
    </row>
    <row r="19" spans="2:21" x14ac:dyDescent="0.3">
      <c r="B19" s="70"/>
      <c r="E19" s="12">
        <f t="shared" si="10"/>
        <v>196</v>
      </c>
      <c r="F19" s="6">
        <v>2</v>
      </c>
      <c r="G19" s="13">
        <f t="shared" si="9"/>
        <v>0.2857142857142857</v>
      </c>
      <c r="H19" s="13">
        <f t="shared" si="11"/>
        <v>0.5714285714285714</v>
      </c>
      <c r="Q19" s="92">
        <v>5</v>
      </c>
      <c r="R19" s="44">
        <v>333371</v>
      </c>
      <c r="S19" s="44">
        <v>9</v>
      </c>
      <c r="T19" s="92">
        <f t="shared" si="4"/>
        <v>0.35714285714285715</v>
      </c>
      <c r="U19" s="44">
        <f>1/COUNT($R$19:$R$23)</f>
        <v>0.2</v>
      </c>
    </row>
    <row r="20" spans="2:21" x14ac:dyDescent="0.3">
      <c r="E20" s="12">
        <f t="shared" si="10"/>
        <v>235.2</v>
      </c>
      <c r="F20" s="6">
        <v>1</v>
      </c>
      <c r="G20" s="13">
        <f t="shared" si="9"/>
        <v>0.14285714285714285</v>
      </c>
      <c r="H20" s="13">
        <f t="shared" si="11"/>
        <v>0.71428571428571419</v>
      </c>
      <c r="Q20" s="90"/>
      <c r="R20" s="44">
        <v>333380</v>
      </c>
      <c r="S20" s="44">
        <v>9</v>
      </c>
      <c r="T20" s="90">
        <f t="shared" si="4"/>
        <v>0</v>
      </c>
      <c r="U20" s="44">
        <f>U19+1/COUNT($R$19:$R$23)</f>
        <v>0.4</v>
      </c>
    </row>
    <row r="21" spans="2:21" x14ac:dyDescent="0.3">
      <c r="E21" s="12">
        <f t="shared" si="10"/>
        <v>274.39999999999998</v>
      </c>
      <c r="F21" s="6">
        <v>0</v>
      </c>
      <c r="G21" s="13">
        <f t="shared" si="9"/>
        <v>0</v>
      </c>
      <c r="H21" s="13">
        <f t="shared" si="11"/>
        <v>0.71428571428571419</v>
      </c>
      <c r="Q21" s="90"/>
      <c r="R21" s="44">
        <v>333456</v>
      </c>
      <c r="S21" s="44">
        <v>10</v>
      </c>
      <c r="T21" s="90">
        <f t="shared" si="4"/>
        <v>0</v>
      </c>
      <c r="U21" s="44">
        <f t="shared" ref="U21:U23" si="12">U20+1/COUNT($R$19:$R$23)</f>
        <v>0.60000000000000009</v>
      </c>
    </row>
    <row r="22" spans="2:21" x14ac:dyDescent="0.3">
      <c r="E22" s="12">
        <f t="shared" si="10"/>
        <v>313.59999999999997</v>
      </c>
      <c r="F22" s="6">
        <v>0</v>
      </c>
      <c r="G22" s="13">
        <f t="shared" si="9"/>
        <v>0</v>
      </c>
      <c r="H22" s="13">
        <f t="shared" si="11"/>
        <v>0.71428571428571419</v>
      </c>
      <c r="Q22" s="90"/>
      <c r="R22" s="44">
        <v>336206</v>
      </c>
      <c r="S22" s="44">
        <v>5</v>
      </c>
      <c r="T22" s="90">
        <f t="shared" si="4"/>
        <v>0</v>
      </c>
      <c r="U22" s="44">
        <f t="shared" si="12"/>
        <v>0.8</v>
      </c>
    </row>
    <row r="23" spans="2:21" x14ac:dyDescent="0.3">
      <c r="E23" s="12">
        <f t="shared" si="10"/>
        <v>352.79999999999995</v>
      </c>
      <c r="F23" s="6">
        <v>0</v>
      </c>
      <c r="G23" s="13">
        <f t="shared" si="9"/>
        <v>0</v>
      </c>
      <c r="H23" s="13">
        <f t="shared" si="11"/>
        <v>0.71428571428571419</v>
      </c>
      <c r="Q23" s="93"/>
      <c r="R23" s="44">
        <v>336260</v>
      </c>
      <c r="S23" s="44">
        <v>0</v>
      </c>
      <c r="T23" s="93">
        <f t="shared" si="4"/>
        <v>0</v>
      </c>
      <c r="U23" s="44">
        <f t="shared" si="12"/>
        <v>1</v>
      </c>
    </row>
    <row r="24" spans="2:21" x14ac:dyDescent="0.3">
      <c r="E24" s="11">
        <f>MAX(K4:K10)</f>
        <v>392</v>
      </c>
      <c r="F24" s="6">
        <v>2</v>
      </c>
      <c r="G24" s="13">
        <f t="shared" si="9"/>
        <v>0.2857142857142857</v>
      </c>
      <c r="H24" s="13">
        <f t="shared" si="11"/>
        <v>0.99999999999999989</v>
      </c>
      <c r="Q24" s="92">
        <v>6</v>
      </c>
      <c r="R24" s="44">
        <v>333375</v>
      </c>
      <c r="S24" s="44">
        <v>6</v>
      </c>
      <c r="T24" s="92">
        <f t="shared" si="4"/>
        <v>0.42857142857142855</v>
      </c>
      <c r="U24" s="44">
        <f>1/COUNT($R$24:$R$28)</f>
        <v>0.2</v>
      </c>
    </row>
    <row r="25" spans="2:21" x14ac:dyDescent="0.3">
      <c r="Q25" s="90"/>
      <c r="R25" s="44">
        <v>333388</v>
      </c>
      <c r="S25" s="44">
        <v>9</v>
      </c>
      <c r="T25" s="90">
        <f t="shared" si="4"/>
        <v>0</v>
      </c>
      <c r="U25" s="44">
        <f>U24+1/COUNT($R$24:$R$28)</f>
        <v>0.4</v>
      </c>
    </row>
    <row r="26" spans="2:21" x14ac:dyDescent="0.3">
      <c r="Q26" s="90"/>
      <c r="R26" s="44">
        <v>333389</v>
      </c>
      <c r="S26" s="44">
        <v>3</v>
      </c>
      <c r="T26" s="90">
        <f t="shared" si="4"/>
        <v>0</v>
      </c>
      <c r="U26" s="44">
        <f t="shared" ref="U26:U28" si="13">U25+1/COUNT($R$24:$R$28)</f>
        <v>0.60000000000000009</v>
      </c>
    </row>
    <row r="27" spans="2:21" x14ac:dyDescent="0.3">
      <c r="Q27" s="90"/>
      <c r="R27" s="44">
        <v>333533</v>
      </c>
      <c r="S27" s="44">
        <v>13</v>
      </c>
      <c r="T27" s="90">
        <f t="shared" si="4"/>
        <v>0</v>
      </c>
      <c r="U27" s="44">
        <f t="shared" si="13"/>
        <v>0.8</v>
      </c>
    </row>
    <row r="28" spans="2:21" x14ac:dyDescent="0.3">
      <c r="Q28" s="93"/>
      <c r="R28" s="44">
        <v>338340</v>
      </c>
      <c r="S28" s="44">
        <v>14</v>
      </c>
      <c r="T28" s="93">
        <f t="shared" si="4"/>
        <v>0</v>
      </c>
      <c r="U28" s="44">
        <f t="shared" si="13"/>
        <v>1</v>
      </c>
    </row>
    <row r="29" spans="2:21" x14ac:dyDescent="0.3">
      <c r="Q29" s="92">
        <v>7</v>
      </c>
      <c r="R29" s="44">
        <v>333356</v>
      </c>
      <c r="S29" s="44">
        <v>11</v>
      </c>
      <c r="T29" s="92">
        <f t="shared" si="4"/>
        <v>0.5</v>
      </c>
      <c r="U29" s="44">
        <f>1/COUNT($R$29:$R$32)</f>
        <v>0.25</v>
      </c>
    </row>
    <row r="30" spans="2:21" x14ac:dyDescent="0.3">
      <c r="Q30" s="90"/>
      <c r="R30" s="44">
        <v>333379</v>
      </c>
      <c r="S30" s="44">
        <v>0</v>
      </c>
      <c r="T30" s="90">
        <f t="shared" si="4"/>
        <v>0</v>
      </c>
      <c r="U30" s="44">
        <f>U29+1/COUNT($R$29:$R$32)</f>
        <v>0.5</v>
      </c>
    </row>
    <row r="31" spans="2:21" x14ac:dyDescent="0.3">
      <c r="Q31" s="90"/>
      <c r="R31" s="53">
        <v>333426</v>
      </c>
      <c r="S31" s="53">
        <v>7</v>
      </c>
      <c r="T31" s="90">
        <f t="shared" si="4"/>
        <v>0</v>
      </c>
      <c r="U31" s="44">
        <f t="shared" ref="U31:U32" si="14">U30+1/COUNT($R$29:$R$32)</f>
        <v>0.75</v>
      </c>
    </row>
    <row r="32" spans="2:21" x14ac:dyDescent="0.3">
      <c r="Q32" s="93"/>
      <c r="R32" s="44">
        <v>333478</v>
      </c>
      <c r="S32" s="44">
        <v>14</v>
      </c>
      <c r="T32" s="93">
        <f t="shared" si="4"/>
        <v>0</v>
      </c>
      <c r="U32" s="44">
        <f t="shared" si="14"/>
        <v>1</v>
      </c>
    </row>
    <row r="33" spans="17:21" x14ac:dyDescent="0.3">
      <c r="Q33" s="71">
        <v>8</v>
      </c>
      <c r="R33" s="53">
        <v>333358</v>
      </c>
      <c r="S33" s="53">
        <v>1</v>
      </c>
      <c r="T33" s="8">
        <f t="shared" si="4"/>
        <v>0.5714285714285714</v>
      </c>
      <c r="U33" s="44">
        <v>1</v>
      </c>
    </row>
    <row r="34" spans="17:21" x14ac:dyDescent="0.3">
      <c r="Q34" s="92">
        <v>9</v>
      </c>
      <c r="R34" s="44">
        <v>333385</v>
      </c>
      <c r="S34" s="44">
        <v>11</v>
      </c>
      <c r="T34" s="92">
        <f t="shared" si="4"/>
        <v>0.6428571428571429</v>
      </c>
      <c r="U34" s="44">
        <f>1/COUNT($R$34:$R$36)</f>
        <v>0.33333333333333331</v>
      </c>
    </row>
    <row r="35" spans="17:21" x14ac:dyDescent="0.3">
      <c r="Q35" s="90"/>
      <c r="R35" s="44">
        <v>333675</v>
      </c>
      <c r="S35" s="44">
        <v>8</v>
      </c>
      <c r="T35" s="90">
        <f t="shared" si="4"/>
        <v>0</v>
      </c>
      <c r="U35" s="44">
        <f>U34+1/COUNT($R$34:$R$36)</f>
        <v>0.66666666666666663</v>
      </c>
    </row>
    <row r="36" spans="17:21" x14ac:dyDescent="0.3">
      <c r="Q36" s="93"/>
      <c r="R36" s="44">
        <v>336416</v>
      </c>
      <c r="S36" s="44">
        <v>5</v>
      </c>
      <c r="T36" s="93">
        <f t="shared" ref="T36:T53" si="15">Q36/$Q$54</f>
        <v>0</v>
      </c>
      <c r="U36" s="44">
        <f>U35+1/COUNT($R$34:$R$36)</f>
        <v>1</v>
      </c>
    </row>
    <row r="37" spans="17:21" x14ac:dyDescent="0.3">
      <c r="Q37" s="92">
        <v>10</v>
      </c>
      <c r="R37" s="44">
        <v>333381</v>
      </c>
      <c r="S37" s="44">
        <v>3</v>
      </c>
      <c r="T37" s="92">
        <f t="shared" si="15"/>
        <v>0.7142857142857143</v>
      </c>
      <c r="U37" s="44">
        <f>1/COUNT($R$37:$R$38)</f>
        <v>0.5</v>
      </c>
    </row>
    <row r="38" spans="17:21" x14ac:dyDescent="0.3">
      <c r="Q38" s="93"/>
      <c r="R38" s="44">
        <v>333594</v>
      </c>
      <c r="S38" s="44">
        <v>2</v>
      </c>
      <c r="T38" s="93">
        <f t="shared" si="15"/>
        <v>0</v>
      </c>
      <c r="U38" s="44">
        <f>U37+1/COUNT($R$37:$R$38)</f>
        <v>1</v>
      </c>
    </row>
    <row r="39" spans="17:21" x14ac:dyDescent="0.3">
      <c r="Q39" s="92">
        <v>11</v>
      </c>
      <c r="R39" s="44">
        <v>333377</v>
      </c>
      <c r="S39" s="44">
        <v>3</v>
      </c>
      <c r="T39" s="92">
        <f t="shared" si="15"/>
        <v>0.7857142857142857</v>
      </c>
      <c r="U39" s="44">
        <f>1/COUNT($R$39:$R$41)</f>
        <v>0.33333333333333331</v>
      </c>
    </row>
    <row r="40" spans="17:21" x14ac:dyDescent="0.3">
      <c r="Q40" s="90"/>
      <c r="R40" s="44">
        <v>333395</v>
      </c>
      <c r="S40" s="44">
        <v>9</v>
      </c>
      <c r="T40" s="90">
        <f t="shared" si="15"/>
        <v>0</v>
      </c>
      <c r="U40" s="44">
        <f>U39+1/COUNT($R$39:$R$41)</f>
        <v>0.66666666666666663</v>
      </c>
    </row>
    <row r="41" spans="17:21" x14ac:dyDescent="0.3">
      <c r="Q41" s="93"/>
      <c r="R41" s="53">
        <v>336396</v>
      </c>
      <c r="S41" s="53">
        <v>5</v>
      </c>
      <c r="T41" s="93">
        <f t="shared" si="15"/>
        <v>0</v>
      </c>
      <c r="U41" s="44">
        <f>U40+1/COUNT($R$39:$R$41)</f>
        <v>1</v>
      </c>
    </row>
    <row r="42" spans="17:21" x14ac:dyDescent="0.3">
      <c r="Q42" s="92">
        <v>12</v>
      </c>
      <c r="R42" s="53">
        <v>333365</v>
      </c>
      <c r="S42" s="53">
        <v>0</v>
      </c>
      <c r="T42" s="92">
        <f t="shared" si="15"/>
        <v>0.8571428571428571</v>
      </c>
      <c r="U42" s="44">
        <f>1/COUNT($R$42:$R$47)</f>
        <v>0.16666666666666666</v>
      </c>
    </row>
    <row r="43" spans="17:21" x14ac:dyDescent="0.3">
      <c r="Q43" s="90"/>
      <c r="R43" s="53">
        <v>333368</v>
      </c>
      <c r="S43" s="53">
        <v>2</v>
      </c>
      <c r="T43" s="90">
        <f t="shared" si="15"/>
        <v>0</v>
      </c>
      <c r="U43" s="44">
        <f>U42+1/COUNT($R$42:$R$47)</f>
        <v>0.33333333333333331</v>
      </c>
    </row>
    <row r="44" spans="17:21" x14ac:dyDescent="0.3">
      <c r="Q44" s="90"/>
      <c r="R44" s="44">
        <v>333370</v>
      </c>
      <c r="S44" s="44">
        <v>15</v>
      </c>
      <c r="T44" s="90">
        <f t="shared" si="15"/>
        <v>0</v>
      </c>
      <c r="U44" s="44">
        <f t="shared" ref="U44:U47" si="16">U43+1/COUNT($R$42:$R$47)</f>
        <v>0.5</v>
      </c>
    </row>
    <row r="45" spans="17:21" x14ac:dyDescent="0.3">
      <c r="Q45" s="90"/>
      <c r="R45" s="44">
        <v>333372</v>
      </c>
      <c r="S45" s="44">
        <v>9</v>
      </c>
      <c r="T45" s="90">
        <f t="shared" si="15"/>
        <v>0</v>
      </c>
      <c r="U45" s="44">
        <f t="shared" si="16"/>
        <v>0.66666666666666663</v>
      </c>
    </row>
    <row r="46" spans="17:21" x14ac:dyDescent="0.3">
      <c r="Q46" s="90"/>
      <c r="R46" s="44">
        <v>333390</v>
      </c>
      <c r="S46" s="44">
        <v>3</v>
      </c>
      <c r="T46" s="90">
        <f t="shared" si="15"/>
        <v>0</v>
      </c>
      <c r="U46" s="44">
        <f t="shared" si="16"/>
        <v>0.83333333333333326</v>
      </c>
    </row>
    <row r="47" spans="17:21" x14ac:dyDescent="0.3">
      <c r="Q47" s="93"/>
      <c r="R47" s="44">
        <v>334381</v>
      </c>
      <c r="S47" s="44">
        <v>14</v>
      </c>
      <c r="T47" s="93">
        <f t="shared" si="15"/>
        <v>0</v>
      </c>
      <c r="U47" s="44">
        <f t="shared" si="16"/>
        <v>0.99999999999999989</v>
      </c>
    </row>
    <row r="48" spans="17:21" x14ac:dyDescent="0.3">
      <c r="Q48" s="92">
        <v>13</v>
      </c>
      <c r="R48" s="44">
        <v>333635</v>
      </c>
      <c r="S48" s="44">
        <v>0</v>
      </c>
      <c r="T48" s="92">
        <f t="shared" si="15"/>
        <v>0.9285714285714286</v>
      </c>
      <c r="U48" s="44">
        <f>1/COUNT($R$48:$R$51)</f>
        <v>0.25</v>
      </c>
    </row>
    <row r="49" spans="17:21" x14ac:dyDescent="0.3">
      <c r="Q49" s="90"/>
      <c r="R49" s="44">
        <v>336256</v>
      </c>
      <c r="S49" s="44">
        <v>2</v>
      </c>
      <c r="T49" s="90">
        <f t="shared" si="15"/>
        <v>0</v>
      </c>
      <c r="U49" s="44">
        <f>U48+1/COUNT($R$48:$R$51)</f>
        <v>0.5</v>
      </c>
    </row>
    <row r="50" spans="17:21" x14ac:dyDescent="0.3">
      <c r="Q50" s="90"/>
      <c r="R50" s="44">
        <v>338314</v>
      </c>
      <c r="S50" s="44">
        <v>12</v>
      </c>
      <c r="T50" s="90">
        <f t="shared" si="15"/>
        <v>0</v>
      </c>
      <c r="U50" s="44">
        <f t="shared" ref="U50:U51" si="17">U49+1/COUNT($R$48:$R$51)</f>
        <v>0.75</v>
      </c>
    </row>
    <row r="51" spans="17:21" x14ac:dyDescent="0.3">
      <c r="Q51" s="93"/>
      <c r="R51" s="44">
        <v>342291</v>
      </c>
      <c r="S51" s="44">
        <v>6</v>
      </c>
      <c r="T51" s="93">
        <f t="shared" si="15"/>
        <v>0</v>
      </c>
      <c r="U51" s="44">
        <f t="shared" si="17"/>
        <v>1</v>
      </c>
    </row>
    <row r="52" spans="17:21" x14ac:dyDescent="0.3">
      <c r="Q52" s="92">
        <v>14</v>
      </c>
      <c r="R52" s="53">
        <v>333359</v>
      </c>
      <c r="S52" s="53">
        <v>7</v>
      </c>
      <c r="T52" s="92">
        <f t="shared" si="15"/>
        <v>1</v>
      </c>
      <c r="U52" s="44">
        <f>1/COUNT($R$52:$R$53)</f>
        <v>0.5</v>
      </c>
    </row>
    <row r="53" spans="17:21" x14ac:dyDescent="0.3">
      <c r="Q53" s="93"/>
      <c r="R53" s="44">
        <v>333363</v>
      </c>
      <c r="S53" s="44">
        <v>7</v>
      </c>
      <c r="T53" s="93">
        <f t="shared" si="15"/>
        <v>0</v>
      </c>
      <c r="U53" s="44">
        <f>U52+1/COUNT($R$52:$R$53)</f>
        <v>1</v>
      </c>
    </row>
    <row r="54" spans="17:21" x14ac:dyDescent="0.3">
      <c r="Q54" s="64">
        <f>MAX(Q4:Q53)</f>
        <v>14</v>
      </c>
      <c r="R54" s="65">
        <f>COUNT(R4:R53)</f>
        <v>50</v>
      </c>
      <c r="S54" s="65">
        <f>SUM(S4:S53)</f>
        <v>353</v>
      </c>
      <c r="T54" s="18"/>
      <c r="U54" s="20"/>
    </row>
    <row r="55" spans="17:21" x14ac:dyDescent="0.3">
      <c r="Q55" s="18"/>
      <c r="R55" s="20"/>
      <c r="S55" s="20"/>
      <c r="T55" s="18"/>
      <c r="U55" s="20"/>
    </row>
    <row r="56" spans="17:21" x14ac:dyDescent="0.3">
      <c r="Q56" s="18"/>
      <c r="R56" s="20"/>
      <c r="S56" s="20"/>
      <c r="T56" s="18"/>
      <c r="U56" s="20"/>
    </row>
    <row r="57" spans="17:21" x14ac:dyDescent="0.3">
      <c r="Q57" s="18"/>
      <c r="R57" s="20"/>
      <c r="S57" s="20"/>
      <c r="T57" s="18"/>
      <c r="U57" s="20"/>
    </row>
    <row r="58" spans="17:21" x14ac:dyDescent="0.3">
      <c r="Q58" s="18"/>
      <c r="R58" s="20"/>
      <c r="S58" s="20"/>
      <c r="T58" s="18"/>
      <c r="U58" s="20"/>
    </row>
    <row r="59" spans="17:21" x14ac:dyDescent="0.3">
      <c r="Q59" s="18"/>
      <c r="R59" s="20"/>
      <c r="S59" s="20"/>
      <c r="T59" s="18"/>
      <c r="U59" s="20"/>
    </row>
    <row r="60" spans="17:21" x14ac:dyDescent="0.3">
      <c r="Q60" s="18"/>
      <c r="R60" s="20"/>
      <c r="S60" s="20"/>
      <c r="T60" s="18"/>
      <c r="U60" s="20"/>
    </row>
    <row r="61" spans="17:21" x14ac:dyDescent="0.3">
      <c r="Q61" s="18"/>
      <c r="R61" s="20"/>
      <c r="S61" s="20"/>
      <c r="T61" s="18"/>
      <c r="U61" s="20"/>
    </row>
    <row r="62" spans="17:21" x14ac:dyDescent="0.3">
      <c r="Q62" s="18"/>
      <c r="R62" s="20"/>
      <c r="S62" s="20"/>
      <c r="T62" s="18"/>
      <c r="U62" s="20"/>
    </row>
    <row r="63" spans="17:21" x14ac:dyDescent="0.3">
      <c r="Q63" s="18"/>
      <c r="R63" s="20"/>
      <c r="S63" s="20"/>
      <c r="T63" s="18"/>
      <c r="U63" s="20"/>
    </row>
    <row r="64" spans="17:21" x14ac:dyDescent="0.3">
      <c r="Q64" s="18"/>
      <c r="R64" s="20"/>
      <c r="S64" s="20"/>
      <c r="T64" s="18"/>
      <c r="U64" s="20"/>
    </row>
    <row r="65" spans="17:21" x14ac:dyDescent="0.3">
      <c r="Q65" s="18"/>
      <c r="R65" s="20"/>
      <c r="S65" s="20"/>
      <c r="T65" s="18"/>
      <c r="U65" s="20"/>
    </row>
    <row r="66" spans="17:21" x14ac:dyDescent="0.3">
      <c r="Q66" s="18"/>
      <c r="R66" s="20"/>
      <c r="S66" s="20"/>
      <c r="T66" s="18"/>
      <c r="U66" s="20"/>
    </row>
    <row r="67" spans="17:21" x14ac:dyDescent="0.3">
      <c r="Q67" s="18"/>
      <c r="R67" s="20"/>
      <c r="S67" s="20"/>
      <c r="T67" s="18"/>
      <c r="U67" s="20"/>
    </row>
    <row r="68" spans="17:21" x14ac:dyDescent="0.3">
      <c r="Q68" s="18"/>
      <c r="R68" s="20"/>
      <c r="S68" s="20"/>
      <c r="T68" s="18"/>
      <c r="U68" s="20"/>
    </row>
    <row r="69" spans="17:21" x14ac:dyDescent="0.3">
      <c r="Q69" s="18"/>
      <c r="R69" s="20"/>
      <c r="S69" s="20"/>
      <c r="T69" s="18"/>
      <c r="U69" s="20"/>
    </row>
    <row r="70" spans="17:21" x14ac:dyDescent="0.3">
      <c r="Q70" s="18"/>
      <c r="R70" s="20"/>
      <c r="S70" s="20"/>
      <c r="T70" s="18"/>
      <c r="U70" s="20"/>
    </row>
    <row r="71" spans="17:21" x14ac:dyDescent="0.3">
      <c r="Q71" s="18"/>
      <c r="R71" s="20"/>
      <c r="S71" s="20"/>
      <c r="T71" s="18"/>
      <c r="U71" s="20"/>
    </row>
    <row r="72" spans="17:21" x14ac:dyDescent="0.3">
      <c r="Q72" s="18"/>
      <c r="R72" s="20"/>
      <c r="S72" s="20"/>
      <c r="T72" s="18"/>
      <c r="U72" s="20"/>
    </row>
    <row r="73" spans="17:21" x14ac:dyDescent="0.3">
      <c r="Q73" s="18"/>
      <c r="R73" s="20"/>
      <c r="S73" s="20"/>
      <c r="T73" s="18"/>
      <c r="U73" s="20"/>
    </row>
    <row r="74" spans="17:21" x14ac:dyDescent="0.3">
      <c r="Q74" s="18"/>
      <c r="R74" s="20"/>
      <c r="S74" s="20"/>
      <c r="T74" s="18"/>
      <c r="U74" s="20"/>
    </row>
    <row r="75" spans="17:21" x14ac:dyDescent="0.3">
      <c r="Q75" s="18"/>
      <c r="R75" s="20"/>
      <c r="S75" s="20"/>
      <c r="T75" s="18"/>
      <c r="U75" s="20"/>
    </row>
    <row r="76" spans="17:21" x14ac:dyDescent="0.3">
      <c r="Q76" s="18"/>
      <c r="R76" s="20"/>
      <c r="S76" s="20"/>
      <c r="T76" s="18"/>
      <c r="U76" s="20"/>
    </row>
    <row r="77" spans="17:21" x14ac:dyDescent="0.3">
      <c r="Q77" s="18"/>
      <c r="R77" s="20"/>
      <c r="S77" s="20"/>
      <c r="T77" s="18"/>
      <c r="U77" s="20"/>
    </row>
    <row r="78" spans="17:21" x14ac:dyDescent="0.3">
      <c r="Q78" s="18"/>
      <c r="R78" s="20"/>
      <c r="S78" s="20"/>
      <c r="T78" s="18"/>
      <c r="U78" s="20"/>
    </row>
    <row r="79" spans="17:21" x14ac:dyDescent="0.3">
      <c r="Q79" s="18"/>
      <c r="R79" s="20"/>
      <c r="S79" s="20"/>
      <c r="T79" s="18"/>
      <c r="U79" s="20"/>
    </row>
    <row r="80" spans="17:21" x14ac:dyDescent="0.3">
      <c r="Q80" s="18"/>
      <c r="R80" s="20"/>
      <c r="S80" s="20"/>
      <c r="T80" s="18"/>
      <c r="U80" s="20"/>
    </row>
    <row r="81" spans="17:21" x14ac:dyDescent="0.3">
      <c r="Q81" s="18"/>
      <c r="R81" s="20"/>
      <c r="S81" s="20"/>
      <c r="T81" s="18"/>
      <c r="U81" s="20"/>
    </row>
    <row r="82" spans="17:21" x14ac:dyDescent="0.3">
      <c r="Q82" s="18"/>
      <c r="R82" s="20"/>
      <c r="S82" s="20"/>
      <c r="T82" s="18"/>
      <c r="U82" s="20"/>
    </row>
    <row r="83" spans="17:21" x14ac:dyDescent="0.3">
      <c r="Q83" s="18"/>
      <c r="R83" s="20"/>
      <c r="S83" s="20"/>
      <c r="T83" s="18"/>
      <c r="U83" s="20"/>
    </row>
    <row r="84" spans="17:21" x14ac:dyDescent="0.3">
      <c r="Q84" s="18"/>
      <c r="R84" s="20"/>
      <c r="S84" s="20"/>
      <c r="T84" s="18"/>
      <c r="U84" s="20"/>
    </row>
    <row r="85" spans="17:21" x14ac:dyDescent="0.3">
      <c r="Q85" s="18"/>
      <c r="R85" s="20"/>
      <c r="S85" s="20"/>
      <c r="T85" s="18"/>
      <c r="U85" s="20"/>
    </row>
    <row r="86" spans="17:21" x14ac:dyDescent="0.3">
      <c r="Q86" s="18"/>
      <c r="R86" s="20"/>
      <c r="S86" s="20"/>
      <c r="T86" s="18"/>
      <c r="U86" s="20"/>
    </row>
    <row r="87" spans="17:21" x14ac:dyDescent="0.3">
      <c r="Q87" s="18"/>
      <c r="R87" s="20"/>
      <c r="S87" s="20"/>
      <c r="T87" s="18"/>
      <c r="U87" s="20"/>
    </row>
    <row r="88" spans="17:21" x14ac:dyDescent="0.3">
      <c r="Q88" s="18"/>
      <c r="R88" s="20"/>
      <c r="S88" s="20"/>
      <c r="T88" s="18"/>
      <c r="U88" s="20"/>
    </row>
    <row r="89" spans="17:21" x14ac:dyDescent="0.3">
      <c r="Q89" s="18"/>
      <c r="R89" s="20"/>
      <c r="S89" s="20"/>
      <c r="T89" s="18"/>
      <c r="U89" s="20"/>
    </row>
    <row r="90" spans="17:21" x14ac:dyDescent="0.3">
      <c r="Q90" s="18"/>
      <c r="R90" s="20"/>
      <c r="S90" s="20"/>
      <c r="T90" s="18"/>
      <c r="U90" s="20"/>
    </row>
    <row r="91" spans="17:21" x14ac:dyDescent="0.3">
      <c r="Q91" s="18"/>
      <c r="R91" s="20"/>
      <c r="S91" s="20"/>
      <c r="T91" s="18"/>
      <c r="U91" s="20"/>
    </row>
    <row r="92" spans="17:21" x14ac:dyDescent="0.3">
      <c r="Q92" s="18"/>
      <c r="R92" s="20"/>
      <c r="S92" s="20"/>
      <c r="T92" s="18"/>
      <c r="U92" s="20"/>
    </row>
    <row r="93" spans="17:21" x14ac:dyDescent="0.3">
      <c r="Q93" s="18"/>
      <c r="R93" s="20"/>
      <c r="S93" s="20"/>
      <c r="T93" s="18"/>
      <c r="U93" s="20"/>
    </row>
    <row r="94" spans="17:21" x14ac:dyDescent="0.3">
      <c r="Q94" s="18"/>
      <c r="R94" s="20"/>
      <c r="S94" s="20"/>
      <c r="T94" s="18"/>
      <c r="U94" s="20"/>
    </row>
    <row r="95" spans="17:21" x14ac:dyDescent="0.3">
      <c r="Q95" s="18"/>
      <c r="R95" s="20"/>
      <c r="S95" s="20"/>
      <c r="T95" s="18"/>
      <c r="U95" s="20"/>
    </row>
    <row r="96" spans="17:21" x14ac:dyDescent="0.3">
      <c r="Q96" s="18"/>
      <c r="R96" s="20"/>
      <c r="S96" s="20"/>
      <c r="T96" s="18"/>
      <c r="U96" s="20"/>
    </row>
    <row r="97" spans="17:21" x14ac:dyDescent="0.3">
      <c r="Q97" s="18"/>
      <c r="R97" s="20"/>
      <c r="S97" s="20"/>
      <c r="T97" s="18"/>
      <c r="U97" s="20"/>
    </row>
    <row r="98" spans="17:21" x14ac:dyDescent="0.3">
      <c r="Q98" s="18"/>
      <c r="R98" s="20"/>
      <c r="S98" s="20"/>
      <c r="T98" s="18"/>
      <c r="U98" s="20"/>
    </row>
    <row r="99" spans="17:21" x14ac:dyDescent="0.3">
      <c r="Q99" s="18"/>
      <c r="R99" s="20"/>
      <c r="S99" s="20"/>
      <c r="T99" s="18"/>
      <c r="U99" s="20"/>
    </row>
    <row r="100" spans="17:21" x14ac:dyDescent="0.3">
      <c r="Q100" s="18"/>
      <c r="R100" s="20"/>
      <c r="S100" s="20"/>
      <c r="T100" s="18"/>
      <c r="U100" s="20"/>
    </row>
    <row r="101" spans="17:21" x14ac:dyDescent="0.3">
      <c r="Q101" s="18"/>
      <c r="R101" s="20"/>
      <c r="S101" s="20"/>
      <c r="T101" s="18"/>
      <c r="U101" s="20"/>
    </row>
    <row r="102" spans="17:21" x14ac:dyDescent="0.3">
      <c r="Q102" s="18"/>
      <c r="R102" s="20"/>
      <c r="S102" s="20"/>
      <c r="T102" s="18"/>
      <c r="U102" s="20"/>
    </row>
    <row r="103" spans="17:21" x14ac:dyDescent="0.3">
      <c r="Q103" s="18"/>
      <c r="R103" s="20"/>
      <c r="S103" s="20"/>
      <c r="T103" s="18"/>
      <c r="U103" s="20"/>
    </row>
    <row r="104" spans="17:21" x14ac:dyDescent="0.3">
      <c r="Q104" s="18"/>
      <c r="R104" s="20"/>
      <c r="S104" s="20"/>
      <c r="T104" s="18"/>
      <c r="U104" s="20"/>
    </row>
    <row r="105" spans="17:21" x14ac:dyDescent="0.3">
      <c r="Q105" s="18"/>
      <c r="R105" s="20"/>
      <c r="S105" s="20"/>
      <c r="T105" s="18"/>
      <c r="U105" s="20"/>
    </row>
    <row r="106" spans="17:21" x14ac:dyDescent="0.3">
      <c r="Q106" s="18"/>
      <c r="R106" s="20"/>
      <c r="S106" s="20"/>
      <c r="T106" s="18"/>
      <c r="U106" s="20"/>
    </row>
    <row r="107" spans="17:21" x14ac:dyDescent="0.3">
      <c r="Q107" s="18"/>
      <c r="R107" s="20"/>
      <c r="S107" s="20"/>
      <c r="T107" s="18"/>
      <c r="U107" s="20"/>
    </row>
    <row r="108" spans="17:21" x14ac:dyDescent="0.3">
      <c r="Q108" s="18"/>
      <c r="R108" s="20"/>
      <c r="S108" s="20"/>
      <c r="T108" s="18"/>
      <c r="U108" s="20"/>
    </row>
    <row r="109" spans="17:21" x14ac:dyDescent="0.3">
      <c r="Q109" s="18"/>
      <c r="R109" s="20"/>
      <c r="S109" s="20"/>
      <c r="T109" s="18"/>
      <c r="U109" s="20"/>
    </row>
    <row r="110" spans="17:21" x14ac:dyDescent="0.3">
      <c r="Q110" s="18"/>
      <c r="R110" s="20"/>
      <c r="S110" s="20"/>
      <c r="T110" s="18"/>
      <c r="U110" s="20"/>
    </row>
    <row r="111" spans="17:21" x14ac:dyDescent="0.3">
      <c r="Q111" s="18"/>
      <c r="R111" s="20"/>
      <c r="S111" s="20"/>
      <c r="T111" s="18"/>
      <c r="U111" s="20"/>
    </row>
    <row r="112" spans="17:21" x14ac:dyDescent="0.3">
      <c r="Q112" s="18"/>
      <c r="R112" s="20"/>
      <c r="S112" s="20"/>
      <c r="T112" s="18"/>
      <c r="U112" s="20"/>
    </row>
    <row r="113" spans="17:21" x14ac:dyDescent="0.3">
      <c r="Q113" s="18"/>
      <c r="R113" s="20"/>
      <c r="S113" s="20"/>
      <c r="T113" s="18"/>
      <c r="U113" s="20"/>
    </row>
    <row r="114" spans="17:21" x14ac:dyDescent="0.3">
      <c r="Q114" s="18"/>
      <c r="R114" s="20"/>
      <c r="S114" s="20"/>
      <c r="T114" s="18"/>
      <c r="U114" s="20"/>
    </row>
    <row r="115" spans="17:21" x14ac:dyDescent="0.3">
      <c r="Q115" s="18"/>
      <c r="R115" s="20"/>
      <c r="S115" s="20"/>
      <c r="T115" s="18"/>
      <c r="U115" s="20"/>
    </row>
    <row r="116" spans="17:21" x14ac:dyDescent="0.3">
      <c r="Q116" s="18"/>
      <c r="R116" s="20"/>
      <c r="S116" s="20"/>
      <c r="T116" s="18"/>
      <c r="U116" s="20"/>
    </row>
    <row r="117" spans="17:21" x14ac:dyDescent="0.3">
      <c r="Q117" s="18"/>
      <c r="R117" s="20"/>
      <c r="S117" s="20"/>
      <c r="T117" s="18"/>
      <c r="U117" s="20"/>
    </row>
    <row r="118" spans="17:21" x14ac:dyDescent="0.3">
      <c r="Q118" s="18"/>
      <c r="R118" s="20"/>
      <c r="S118" s="20"/>
      <c r="T118" s="18"/>
      <c r="U118" s="20"/>
    </row>
    <row r="119" spans="17:21" x14ac:dyDescent="0.3">
      <c r="Q119" s="18"/>
      <c r="R119" s="20"/>
      <c r="S119" s="20"/>
      <c r="T119" s="18"/>
      <c r="U119" s="20"/>
    </row>
    <row r="120" spans="17:21" x14ac:dyDescent="0.3">
      <c r="Q120" s="18"/>
      <c r="R120" s="20"/>
      <c r="S120" s="20"/>
      <c r="T120" s="18"/>
      <c r="U120" s="20"/>
    </row>
    <row r="121" spans="17:21" x14ac:dyDescent="0.3">
      <c r="Q121" s="18"/>
      <c r="R121" s="20"/>
      <c r="S121" s="20"/>
      <c r="T121" s="18"/>
      <c r="U121" s="20"/>
    </row>
    <row r="122" spans="17:21" x14ac:dyDescent="0.3">
      <c r="Q122" s="18"/>
      <c r="R122" s="20"/>
      <c r="S122" s="20"/>
      <c r="T122" s="18"/>
      <c r="U122" s="20"/>
    </row>
    <row r="123" spans="17:21" x14ac:dyDescent="0.3">
      <c r="Q123" s="18"/>
      <c r="R123" s="20"/>
      <c r="S123" s="20"/>
      <c r="T123" s="18"/>
      <c r="U123" s="20"/>
    </row>
    <row r="124" spans="17:21" x14ac:dyDescent="0.3">
      <c r="Q124" s="18"/>
      <c r="R124" s="20"/>
      <c r="S124" s="20"/>
      <c r="T124" s="18"/>
      <c r="U124" s="20"/>
    </row>
    <row r="125" spans="17:21" x14ac:dyDescent="0.3">
      <c r="Q125" s="18"/>
      <c r="R125" s="20"/>
      <c r="S125" s="20"/>
      <c r="T125" s="18"/>
      <c r="U125" s="20"/>
    </row>
    <row r="126" spans="17:21" x14ac:dyDescent="0.3">
      <c r="Q126" s="18"/>
      <c r="R126" s="20"/>
      <c r="S126" s="20"/>
      <c r="T126" s="18"/>
      <c r="U126" s="20"/>
    </row>
    <row r="127" spans="17:21" x14ac:dyDescent="0.3">
      <c r="Q127" s="18"/>
      <c r="R127" s="20"/>
      <c r="S127" s="20"/>
      <c r="T127" s="18"/>
      <c r="U127" s="20"/>
    </row>
    <row r="128" spans="17:21" x14ac:dyDescent="0.3">
      <c r="Q128" s="18"/>
      <c r="R128" s="20"/>
      <c r="S128" s="20"/>
      <c r="T128" s="18"/>
      <c r="U128" s="20"/>
    </row>
    <row r="129" spans="17:21" x14ac:dyDescent="0.3">
      <c r="Q129" s="18"/>
      <c r="R129" s="20"/>
      <c r="S129" s="20"/>
      <c r="T129" s="18"/>
      <c r="U129" s="20"/>
    </row>
    <row r="130" spans="17:21" x14ac:dyDescent="0.3">
      <c r="Q130" s="18"/>
      <c r="R130" s="20"/>
      <c r="S130" s="20"/>
      <c r="T130" s="18"/>
      <c r="U130" s="20"/>
    </row>
    <row r="131" spans="17:21" x14ac:dyDescent="0.3">
      <c r="Q131" s="18"/>
      <c r="R131" s="54"/>
      <c r="S131" s="54"/>
      <c r="T131" s="18"/>
      <c r="U131" s="20"/>
    </row>
    <row r="132" spans="17:21" x14ac:dyDescent="0.3">
      <c r="Q132" s="18"/>
      <c r="R132" s="20"/>
      <c r="S132" s="20"/>
      <c r="T132" s="18"/>
      <c r="U132" s="20"/>
    </row>
    <row r="133" spans="17:21" x14ac:dyDescent="0.3">
      <c r="Q133" s="18"/>
      <c r="R133" s="20"/>
      <c r="S133" s="20"/>
      <c r="T133" s="18"/>
      <c r="U133" s="20"/>
    </row>
    <row r="134" spans="17:21" x14ac:dyDescent="0.3">
      <c r="Q134" s="18"/>
      <c r="R134" s="20"/>
      <c r="S134" s="20"/>
      <c r="T134" s="18"/>
      <c r="U134" s="20"/>
    </row>
    <row r="135" spans="17:21" x14ac:dyDescent="0.3">
      <c r="Q135" s="18"/>
      <c r="R135" s="20"/>
      <c r="S135" s="20"/>
      <c r="T135" s="18"/>
      <c r="U135" s="20"/>
    </row>
    <row r="136" spans="17:21" x14ac:dyDescent="0.3">
      <c r="Q136" s="18"/>
      <c r="R136" s="20"/>
      <c r="S136" s="20"/>
      <c r="T136" s="18"/>
      <c r="U136" s="20"/>
    </row>
    <row r="137" spans="17:21" x14ac:dyDescent="0.3">
      <c r="Q137" s="18"/>
      <c r="R137" s="20"/>
      <c r="S137" s="20"/>
      <c r="T137" s="18"/>
      <c r="U137" s="20"/>
    </row>
    <row r="138" spans="17:21" x14ac:dyDescent="0.3">
      <c r="Q138" s="18"/>
      <c r="R138" s="55"/>
      <c r="S138" s="55"/>
      <c r="T138" s="18"/>
      <c r="U138" s="20"/>
    </row>
    <row r="139" spans="17:21" x14ac:dyDescent="0.3">
      <c r="Q139" s="18"/>
      <c r="R139" s="20"/>
      <c r="S139" s="20"/>
      <c r="T139" s="18"/>
      <c r="U139" s="20"/>
    </row>
    <row r="140" spans="17:21" x14ac:dyDescent="0.3">
      <c r="Q140" s="18"/>
      <c r="R140" s="20"/>
      <c r="S140" s="20"/>
      <c r="T140" s="18"/>
      <c r="U140" s="20"/>
    </row>
    <row r="141" spans="17:21" x14ac:dyDescent="0.3">
      <c r="Q141" s="18"/>
      <c r="R141" s="20"/>
      <c r="S141" s="20"/>
      <c r="T141" s="18"/>
      <c r="U141" s="20"/>
    </row>
    <row r="142" spans="17:21" x14ac:dyDescent="0.3">
      <c r="Q142" s="18"/>
      <c r="R142" s="20"/>
      <c r="S142" s="20"/>
      <c r="T142" s="18"/>
      <c r="U142" s="20"/>
    </row>
    <row r="143" spans="17:21" x14ac:dyDescent="0.3">
      <c r="Q143" s="18"/>
      <c r="R143" s="20"/>
      <c r="S143" s="20"/>
      <c r="T143" s="18"/>
      <c r="U143" s="20"/>
    </row>
    <row r="144" spans="17:21" x14ac:dyDescent="0.3">
      <c r="Q144" s="18"/>
      <c r="R144" s="20"/>
      <c r="S144" s="20"/>
      <c r="T144" s="18"/>
      <c r="U144" s="20"/>
    </row>
    <row r="145" spans="17:21" x14ac:dyDescent="0.3">
      <c r="Q145" s="18"/>
      <c r="R145" s="20"/>
      <c r="S145" s="20"/>
      <c r="T145" s="18"/>
      <c r="U145" s="20"/>
    </row>
    <row r="146" spans="17:21" x14ac:dyDescent="0.3">
      <c r="Q146" s="18"/>
      <c r="R146" s="20"/>
      <c r="S146" s="20"/>
      <c r="T146" s="18"/>
      <c r="U146" s="20"/>
    </row>
    <row r="147" spans="17:21" x14ac:dyDescent="0.3">
      <c r="Q147" s="18"/>
      <c r="R147" s="20"/>
      <c r="S147" s="20"/>
      <c r="T147" s="18"/>
      <c r="U147" s="20"/>
    </row>
    <row r="148" spans="17:21" x14ac:dyDescent="0.3">
      <c r="Q148" s="18"/>
      <c r="R148" s="20"/>
      <c r="S148" s="20"/>
      <c r="T148" s="18"/>
      <c r="U148" s="20"/>
    </row>
    <row r="149" spans="17:21" x14ac:dyDescent="0.3">
      <c r="Q149" s="18"/>
      <c r="R149" s="20"/>
      <c r="S149" s="20"/>
      <c r="T149" s="18"/>
      <c r="U149" s="20"/>
    </row>
    <row r="150" spans="17:21" x14ac:dyDescent="0.3">
      <c r="Q150" s="18"/>
      <c r="R150" s="20"/>
      <c r="S150" s="20"/>
      <c r="T150" s="18"/>
      <c r="U150" s="20"/>
    </row>
    <row r="151" spans="17:21" x14ac:dyDescent="0.3">
      <c r="Q151" s="18"/>
      <c r="R151" s="20"/>
      <c r="S151" s="20"/>
      <c r="T151" s="18"/>
      <c r="U151" s="20"/>
    </row>
    <row r="152" spans="17:21" x14ac:dyDescent="0.3">
      <c r="Q152" s="18"/>
      <c r="R152" s="20"/>
      <c r="S152" s="20"/>
      <c r="T152" s="18"/>
      <c r="U152" s="20"/>
    </row>
    <row r="153" spans="17:21" x14ac:dyDescent="0.3">
      <c r="Q153" s="18"/>
      <c r="R153" s="20"/>
      <c r="S153" s="20"/>
      <c r="T153" s="18"/>
      <c r="U153" s="20"/>
    </row>
    <row r="154" spans="17:21" x14ac:dyDescent="0.3">
      <c r="Q154" s="18"/>
      <c r="R154" s="20"/>
      <c r="S154" s="20"/>
      <c r="T154" s="18"/>
      <c r="U154" s="20"/>
    </row>
    <row r="155" spans="17:21" x14ac:dyDescent="0.3">
      <c r="Q155" s="18"/>
      <c r="R155" s="20"/>
      <c r="S155" s="20"/>
      <c r="T155" s="18"/>
      <c r="U155" s="20"/>
    </row>
    <row r="156" spans="17:21" x14ac:dyDescent="0.3">
      <c r="Q156" s="18"/>
      <c r="R156" s="20"/>
      <c r="S156" s="20"/>
      <c r="T156" s="18"/>
      <c r="U156" s="20"/>
    </row>
    <row r="157" spans="17:21" x14ac:dyDescent="0.3">
      <c r="Q157" s="18"/>
      <c r="R157" s="20"/>
      <c r="S157" s="20"/>
      <c r="T157" s="18"/>
      <c r="U157" s="20"/>
    </row>
    <row r="158" spans="17:21" x14ac:dyDescent="0.3">
      <c r="Q158" s="18"/>
      <c r="R158" s="20"/>
      <c r="S158" s="20"/>
      <c r="T158" s="18"/>
      <c r="U158" s="20"/>
    </row>
    <row r="159" spans="17:21" x14ac:dyDescent="0.3">
      <c r="Q159" s="18"/>
      <c r="R159" s="20"/>
      <c r="S159" s="20"/>
      <c r="T159" s="18"/>
      <c r="U159" s="20"/>
    </row>
    <row r="160" spans="17:21" x14ac:dyDescent="0.3">
      <c r="Q160" s="18"/>
      <c r="R160" s="20"/>
      <c r="S160" s="20"/>
      <c r="T160" s="18"/>
      <c r="U160" s="20"/>
    </row>
    <row r="161" spans="17:21" x14ac:dyDescent="0.3">
      <c r="Q161" s="18"/>
      <c r="R161" s="20"/>
      <c r="S161" s="20"/>
      <c r="T161" s="18"/>
      <c r="U161" s="20"/>
    </row>
    <row r="162" spans="17:21" x14ac:dyDescent="0.3">
      <c r="Q162" s="18"/>
      <c r="R162" s="20"/>
      <c r="S162" s="20"/>
      <c r="T162" s="18"/>
      <c r="U162" s="20"/>
    </row>
    <row r="163" spans="17:21" x14ac:dyDescent="0.3">
      <c r="Q163" s="18"/>
      <c r="R163" s="20"/>
      <c r="S163" s="20"/>
      <c r="T163" s="18"/>
      <c r="U163" s="20"/>
    </row>
    <row r="164" spans="17:21" x14ac:dyDescent="0.3">
      <c r="Q164" s="18"/>
      <c r="R164" s="20"/>
      <c r="S164" s="20"/>
      <c r="T164" s="18"/>
      <c r="U164" s="20"/>
    </row>
    <row r="165" spans="17:21" x14ac:dyDescent="0.3">
      <c r="Q165" s="18"/>
      <c r="R165" s="20"/>
      <c r="S165" s="20"/>
      <c r="T165" s="18"/>
      <c r="U165" s="20"/>
    </row>
    <row r="166" spans="17:21" x14ac:dyDescent="0.3">
      <c r="Q166" s="18"/>
      <c r="R166" s="20"/>
      <c r="S166" s="20"/>
      <c r="T166" s="18"/>
      <c r="U166" s="20"/>
    </row>
    <row r="167" spans="17:21" x14ac:dyDescent="0.3">
      <c r="Q167" s="18"/>
      <c r="R167" s="20"/>
      <c r="S167" s="20"/>
      <c r="T167" s="18"/>
      <c r="U167" s="20"/>
    </row>
    <row r="168" spans="17:21" x14ac:dyDescent="0.3">
      <c r="Q168" s="18"/>
      <c r="R168" s="20"/>
      <c r="S168" s="20"/>
      <c r="T168" s="18"/>
      <c r="U168" s="20"/>
    </row>
    <row r="169" spans="17:21" x14ac:dyDescent="0.3">
      <c r="Q169" s="18"/>
      <c r="R169" s="20"/>
      <c r="S169" s="20"/>
      <c r="T169" s="18"/>
      <c r="U169" s="20"/>
    </row>
    <row r="170" spans="17:21" x14ac:dyDescent="0.3">
      <c r="Q170" s="18"/>
      <c r="R170" s="20"/>
      <c r="S170" s="20"/>
      <c r="T170" s="18"/>
      <c r="U170" s="20"/>
    </row>
    <row r="171" spans="17:21" x14ac:dyDescent="0.3">
      <c r="Q171" s="18"/>
      <c r="R171" s="20"/>
      <c r="S171" s="20"/>
      <c r="T171" s="18"/>
      <c r="U171" s="20"/>
    </row>
    <row r="172" spans="17:21" x14ac:dyDescent="0.3">
      <c r="Q172" s="18"/>
      <c r="R172" s="20"/>
      <c r="S172" s="20"/>
      <c r="T172" s="18"/>
      <c r="U172" s="20"/>
    </row>
    <row r="173" spans="17:21" x14ac:dyDescent="0.3">
      <c r="Q173" s="18"/>
      <c r="R173" s="20"/>
      <c r="S173" s="20"/>
      <c r="T173" s="18"/>
      <c r="U173" s="20"/>
    </row>
    <row r="174" spans="17:21" x14ac:dyDescent="0.3">
      <c r="Q174" s="18"/>
      <c r="R174" s="20"/>
      <c r="S174" s="20"/>
      <c r="T174" s="18"/>
      <c r="U174" s="20"/>
    </row>
    <row r="175" spans="17:21" x14ac:dyDescent="0.3">
      <c r="Q175" s="18"/>
      <c r="R175" s="20"/>
      <c r="S175" s="20"/>
      <c r="T175" s="18"/>
      <c r="U175" s="20"/>
    </row>
    <row r="176" spans="17:21" x14ac:dyDescent="0.3">
      <c r="Q176" s="18"/>
      <c r="R176" s="20"/>
      <c r="S176" s="20"/>
      <c r="T176" s="18"/>
      <c r="U176" s="20"/>
    </row>
    <row r="177" spans="17:21" x14ac:dyDescent="0.3">
      <c r="Q177" s="18"/>
      <c r="R177" s="20"/>
      <c r="S177" s="20"/>
      <c r="T177" s="18"/>
      <c r="U177" s="20"/>
    </row>
    <row r="178" spans="17:21" x14ac:dyDescent="0.3">
      <c r="Q178" s="18"/>
      <c r="R178" s="20"/>
      <c r="S178" s="20"/>
      <c r="T178" s="18"/>
      <c r="U178" s="20"/>
    </row>
    <row r="179" spans="17:21" x14ac:dyDescent="0.3">
      <c r="Q179" s="18"/>
      <c r="R179" s="20"/>
      <c r="S179" s="20"/>
      <c r="T179" s="18"/>
      <c r="U179" s="20"/>
    </row>
    <row r="180" spans="17:21" x14ac:dyDescent="0.3">
      <c r="Q180" s="18"/>
      <c r="R180" s="20"/>
      <c r="S180" s="20"/>
      <c r="T180" s="18"/>
      <c r="U180" s="20"/>
    </row>
    <row r="181" spans="17:21" x14ac:dyDescent="0.3">
      <c r="Q181" s="18"/>
      <c r="R181" s="20"/>
      <c r="S181" s="20"/>
      <c r="T181" s="18"/>
      <c r="U181" s="20"/>
    </row>
    <row r="182" spans="17:21" x14ac:dyDescent="0.3">
      <c r="Q182" s="18"/>
      <c r="R182" s="20"/>
      <c r="S182" s="20"/>
      <c r="T182" s="18"/>
      <c r="U182" s="20"/>
    </row>
    <row r="183" spans="17:21" x14ac:dyDescent="0.3">
      <c r="Q183" s="18"/>
      <c r="R183" s="20"/>
      <c r="S183" s="20"/>
      <c r="T183" s="18"/>
      <c r="U183" s="20"/>
    </row>
    <row r="184" spans="17:21" x14ac:dyDescent="0.3">
      <c r="Q184" s="18"/>
      <c r="R184" s="20"/>
      <c r="S184" s="20"/>
      <c r="T184" s="18"/>
      <c r="U184" s="20"/>
    </row>
    <row r="185" spans="17:21" x14ac:dyDescent="0.3">
      <c r="Q185" s="18"/>
      <c r="R185" s="20"/>
      <c r="S185" s="20"/>
      <c r="T185" s="18"/>
      <c r="U185" s="20"/>
    </row>
    <row r="186" spans="17:21" x14ac:dyDescent="0.3">
      <c r="Q186" s="18"/>
      <c r="R186" s="20"/>
      <c r="S186" s="20"/>
      <c r="T186" s="18"/>
      <c r="U186" s="20"/>
    </row>
    <row r="187" spans="17:21" x14ac:dyDescent="0.3">
      <c r="Q187" s="18"/>
      <c r="R187" s="20"/>
      <c r="S187" s="20"/>
      <c r="T187" s="18"/>
      <c r="U187" s="20"/>
    </row>
    <row r="188" spans="17:21" x14ac:dyDescent="0.3">
      <c r="Q188" s="18"/>
      <c r="R188" s="20"/>
      <c r="S188" s="20"/>
      <c r="T188" s="18"/>
      <c r="U188" s="20"/>
    </row>
    <row r="189" spans="17:21" x14ac:dyDescent="0.3">
      <c r="Q189" s="18"/>
      <c r="R189" s="20"/>
      <c r="S189" s="20"/>
      <c r="T189" s="18"/>
      <c r="U189" s="20"/>
    </row>
    <row r="190" spans="17:21" x14ac:dyDescent="0.3">
      <c r="Q190" s="18"/>
      <c r="R190" s="20"/>
      <c r="S190" s="20"/>
      <c r="T190" s="18"/>
      <c r="U190" s="20"/>
    </row>
    <row r="191" spans="17:21" x14ac:dyDescent="0.3">
      <c r="Q191" s="18"/>
      <c r="R191" s="20"/>
      <c r="S191" s="20"/>
      <c r="T191" s="18"/>
      <c r="U191" s="20"/>
    </row>
    <row r="192" spans="17:21" x14ac:dyDescent="0.3">
      <c r="Q192" s="18"/>
      <c r="R192" s="20"/>
      <c r="S192" s="20"/>
      <c r="T192" s="18"/>
      <c r="U192" s="20"/>
    </row>
    <row r="193" spans="17:21" x14ac:dyDescent="0.3">
      <c r="Q193" s="18"/>
      <c r="R193" s="20"/>
      <c r="S193" s="20"/>
      <c r="T193" s="18"/>
      <c r="U193" s="20"/>
    </row>
    <row r="194" spans="17:21" x14ac:dyDescent="0.3">
      <c r="Q194" s="18"/>
      <c r="R194" s="20"/>
      <c r="S194" s="20"/>
      <c r="T194" s="18"/>
      <c r="U194" s="20"/>
    </row>
    <row r="195" spans="17:21" x14ac:dyDescent="0.3">
      <c r="Q195" s="18"/>
      <c r="R195" s="20"/>
      <c r="S195" s="20"/>
      <c r="T195" s="18"/>
      <c r="U195" s="20"/>
    </row>
    <row r="196" spans="17:21" x14ac:dyDescent="0.3">
      <c r="Q196" s="18"/>
      <c r="R196" s="20"/>
      <c r="S196" s="20"/>
      <c r="T196" s="18"/>
      <c r="U196" s="20"/>
    </row>
    <row r="197" spans="17:21" x14ac:dyDescent="0.3">
      <c r="Q197" s="18"/>
      <c r="R197" s="20"/>
      <c r="S197" s="20"/>
      <c r="T197" s="18"/>
      <c r="U197" s="20"/>
    </row>
    <row r="198" spans="17:21" x14ac:dyDescent="0.3">
      <c r="Q198" s="18"/>
      <c r="R198" s="20"/>
      <c r="S198" s="20"/>
      <c r="T198" s="18"/>
      <c r="U198" s="20"/>
    </row>
    <row r="199" spans="17:21" x14ac:dyDescent="0.3">
      <c r="Q199" s="18"/>
      <c r="R199" s="20"/>
      <c r="S199" s="20"/>
      <c r="T199" s="18"/>
      <c r="U199" s="20"/>
    </row>
    <row r="200" spans="17:21" x14ac:dyDescent="0.3">
      <c r="Q200" s="18"/>
      <c r="R200" s="20"/>
      <c r="S200" s="20"/>
      <c r="T200" s="18"/>
      <c r="U200" s="20"/>
    </row>
    <row r="201" spans="17:21" x14ac:dyDescent="0.3">
      <c r="Q201" s="18"/>
      <c r="R201" s="20"/>
      <c r="S201" s="20"/>
      <c r="T201" s="18"/>
      <c r="U201" s="20"/>
    </row>
    <row r="202" spans="17:21" x14ac:dyDescent="0.3">
      <c r="Q202" s="18"/>
      <c r="R202" s="20"/>
      <c r="S202" s="20"/>
      <c r="T202" s="18"/>
      <c r="U202" s="20"/>
    </row>
    <row r="203" spans="17:21" x14ac:dyDescent="0.3">
      <c r="Q203" s="18"/>
      <c r="R203" s="20"/>
      <c r="S203" s="20"/>
      <c r="T203" s="18"/>
      <c r="U203" s="20"/>
    </row>
    <row r="204" spans="17:21" x14ac:dyDescent="0.3">
      <c r="Q204" s="18"/>
      <c r="R204" s="20"/>
      <c r="S204" s="20"/>
      <c r="T204" s="18"/>
      <c r="U204" s="20"/>
    </row>
    <row r="205" spans="17:21" x14ac:dyDescent="0.3">
      <c r="Q205" s="18"/>
      <c r="R205" s="20"/>
      <c r="S205" s="20"/>
      <c r="T205" s="18"/>
      <c r="U205" s="20"/>
    </row>
    <row r="206" spans="17:21" x14ac:dyDescent="0.3">
      <c r="Q206" s="18"/>
      <c r="R206" s="20"/>
      <c r="S206" s="20"/>
      <c r="T206" s="18"/>
      <c r="U206" s="20"/>
    </row>
    <row r="207" spans="17:21" x14ac:dyDescent="0.3">
      <c r="Q207" s="18"/>
      <c r="R207" s="20"/>
      <c r="S207" s="20"/>
      <c r="T207" s="18"/>
      <c r="U207" s="20"/>
    </row>
    <row r="208" spans="17:21" x14ac:dyDescent="0.3">
      <c r="Q208" s="18"/>
      <c r="R208" s="20"/>
      <c r="S208" s="20"/>
      <c r="T208" s="18"/>
      <c r="U208" s="20"/>
    </row>
    <row r="209" spans="17:21" x14ac:dyDescent="0.3">
      <c r="Q209" s="18"/>
      <c r="R209" s="20"/>
      <c r="S209" s="20"/>
      <c r="T209" s="18"/>
      <c r="U209" s="20"/>
    </row>
    <row r="210" spans="17:21" x14ac:dyDescent="0.3">
      <c r="Q210" s="18"/>
      <c r="R210" s="20"/>
      <c r="S210" s="20"/>
      <c r="T210" s="18"/>
      <c r="U210" s="20"/>
    </row>
    <row r="211" spans="17:21" x14ac:dyDescent="0.3">
      <c r="Q211" s="18"/>
      <c r="R211" s="20"/>
      <c r="S211" s="20"/>
      <c r="T211" s="18"/>
      <c r="U211" s="20"/>
    </row>
    <row r="212" spans="17:21" x14ac:dyDescent="0.3">
      <c r="Q212" s="18"/>
      <c r="R212" s="20"/>
      <c r="S212" s="20"/>
      <c r="T212" s="18"/>
      <c r="U212" s="20"/>
    </row>
    <row r="213" spans="17:21" x14ac:dyDescent="0.3">
      <c r="Q213" s="18"/>
      <c r="R213" s="20"/>
      <c r="S213" s="20"/>
      <c r="T213" s="18"/>
      <c r="U213" s="20"/>
    </row>
    <row r="214" spans="17:21" x14ac:dyDescent="0.3">
      <c r="Q214" s="18"/>
      <c r="R214" s="20"/>
      <c r="S214" s="20"/>
      <c r="T214" s="18"/>
      <c r="U214" s="20"/>
    </row>
    <row r="215" spans="17:21" x14ac:dyDescent="0.3">
      <c r="Q215" s="18"/>
      <c r="R215" s="20"/>
      <c r="S215" s="20"/>
      <c r="T215" s="18"/>
      <c r="U215" s="20"/>
    </row>
    <row r="216" spans="17:21" x14ac:dyDescent="0.3">
      <c r="Q216" s="18"/>
      <c r="R216" s="20"/>
      <c r="S216" s="20"/>
      <c r="T216" s="18"/>
      <c r="U216" s="20"/>
    </row>
    <row r="217" spans="17:21" x14ac:dyDescent="0.3">
      <c r="Q217" s="18"/>
      <c r="R217" s="20"/>
      <c r="S217" s="20"/>
      <c r="T217" s="18"/>
      <c r="U217" s="20"/>
    </row>
    <row r="218" spans="17:21" x14ac:dyDescent="0.3">
      <c r="Q218" s="18"/>
      <c r="R218" s="20"/>
      <c r="S218" s="20"/>
      <c r="T218" s="18"/>
      <c r="U218" s="20"/>
    </row>
    <row r="219" spans="17:21" x14ac:dyDescent="0.3">
      <c r="Q219" s="18"/>
      <c r="R219" s="20"/>
      <c r="S219" s="20"/>
      <c r="T219" s="18"/>
      <c r="U219" s="20"/>
    </row>
    <row r="220" spans="17:21" x14ac:dyDescent="0.3">
      <c r="Q220" s="18"/>
      <c r="R220" s="20"/>
      <c r="S220" s="20"/>
      <c r="T220" s="18"/>
      <c r="U220" s="20"/>
    </row>
    <row r="221" spans="17:21" x14ac:dyDescent="0.3">
      <c r="Q221" s="18"/>
      <c r="R221" s="20"/>
      <c r="S221" s="20"/>
      <c r="T221" s="18"/>
      <c r="U221" s="20"/>
    </row>
    <row r="222" spans="17:21" x14ac:dyDescent="0.3">
      <c r="Q222" s="18"/>
      <c r="R222" s="20"/>
      <c r="S222" s="20"/>
      <c r="T222" s="18"/>
      <c r="U222" s="20"/>
    </row>
    <row r="223" spans="17:21" x14ac:dyDescent="0.3">
      <c r="Q223" s="18"/>
      <c r="R223" s="20"/>
      <c r="S223" s="20"/>
      <c r="T223" s="18"/>
      <c r="U223" s="20"/>
    </row>
    <row r="224" spans="17:21" x14ac:dyDescent="0.3">
      <c r="Q224" s="18"/>
      <c r="R224" s="20"/>
      <c r="S224" s="20"/>
      <c r="T224" s="18"/>
      <c r="U224" s="20"/>
    </row>
    <row r="225" spans="17:21" x14ac:dyDescent="0.3">
      <c r="Q225" s="18"/>
      <c r="R225" s="20"/>
      <c r="S225" s="20"/>
      <c r="T225" s="18"/>
      <c r="U225" s="20"/>
    </row>
    <row r="226" spans="17:21" x14ac:dyDescent="0.3">
      <c r="Q226" s="18"/>
      <c r="R226" s="20"/>
      <c r="S226" s="20"/>
      <c r="T226" s="18"/>
      <c r="U226" s="20"/>
    </row>
    <row r="227" spans="17:21" x14ac:dyDescent="0.3">
      <c r="Q227" s="18"/>
      <c r="R227" s="20"/>
      <c r="S227" s="20"/>
      <c r="T227" s="18"/>
      <c r="U227" s="20"/>
    </row>
    <row r="228" spans="17:21" x14ac:dyDescent="0.3">
      <c r="Q228" s="18"/>
      <c r="R228" s="20"/>
      <c r="S228" s="20"/>
      <c r="T228" s="18"/>
      <c r="U228" s="20"/>
    </row>
    <row r="229" spans="17:21" x14ac:dyDescent="0.3">
      <c r="Q229" s="18"/>
      <c r="R229" s="20"/>
      <c r="S229" s="20"/>
      <c r="T229" s="18"/>
      <c r="U229" s="20"/>
    </row>
    <row r="230" spans="17:21" x14ac:dyDescent="0.3">
      <c r="Q230" s="18"/>
      <c r="R230" s="55"/>
      <c r="S230" s="55"/>
      <c r="T230" s="18"/>
      <c r="U230" s="20"/>
    </row>
    <row r="231" spans="17:21" x14ac:dyDescent="0.3">
      <c r="Q231" s="18"/>
      <c r="R231" s="20"/>
      <c r="S231" s="20"/>
      <c r="T231" s="18"/>
      <c r="U231" s="20"/>
    </row>
    <row r="232" spans="17:21" x14ac:dyDescent="0.3">
      <c r="Q232" s="18"/>
      <c r="R232" s="20"/>
      <c r="S232" s="20"/>
      <c r="T232" s="18"/>
      <c r="U232" s="20"/>
    </row>
    <row r="233" spans="17:21" x14ac:dyDescent="0.3">
      <c r="Q233" s="18"/>
      <c r="R233" s="20"/>
      <c r="S233" s="20"/>
      <c r="T233" s="18"/>
      <c r="U233" s="20"/>
    </row>
    <row r="234" spans="17:21" x14ac:dyDescent="0.3">
      <c r="Q234" s="18"/>
      <c r="R234" s="20"/>
      <c r="S234" s="20"/>
      <c r="T234" s="18"/>
      <c r="U234" s="20"/>
    </row>
    <row r="235" spans="17:21" x14ac:dyDescent="0.3">
      <c r="Q235" s="18"/>
      <c r="R235" s="20"/>
      <c r="S235" s="20"/>
      <c r="T235" s="18"/>
      <c r="U235" s="20"/>
    </row>
    <row r="236" spans="17:21" x14ac:dyDescent="0.3">
      <c r="Q236" s="18"/>
      <c r="R236" s="20"/>
      <c r="S236" s="20"/>
      <c r="T236" s="18"/>
      <c r="U236" s="20"/>
    </row>
    <row r="237" spans="17:21" x14ac:dyDescent="0.3">
      <c r="Q237" s="18"/>
      <c r="R237" s="20"/>
      <c r="S237" s="20"/>
      <c r="T237" s="18"/>
      <c r="U237" s="20"/>
    </row>
    <row r="238" spans="17:21" x14ac:dyDescent="0.3">
      <c r="Q238" s="18"/>
      <c r="R238" s="20"/>
      <c r="S238" s="20"/>
      <c r="T238" s="18"/>
      <c r="U238" s="20"/>
    </row>
    <row r="239" spans="17:21" x14ac:dyDescent="0.3">
      <c r="Q239" s="18"/>
      <c r="R239" s="20"/>
      <c r="S239" s="20"/>
      <c r="T239" s="18"/>
      <c r="U239" s="20"/>
    </row>
    <row r="240" spans="17:21" x14ac:dyDescent="0.3">
      <c r="Q240" s="18"/>
      <c r="R240" s="20"/>
      <c r="S240" s="20"/>
      <c r="T240" s="18"/>
      <c r="U240" s="20"/>
    </row>
    <row r="241" spans="17:21" x14ac:dyDescent="0.3">
      <c r="Q241" s="18"/>
      <c r="R241" s="20"/>
      <c r="S241" s="20"/>
      <c r="T241" s="18"/>
      <c r="U241" s="20"/>
    </row>
    <row r="242" spans="17:21" x14ac:dyDescent="0.3">
      <c r="Q242" s="18"/>
      <c r="R242" s="20"/>
      <c r="S242" s="20"/>
      <c r="T242" s="18"/>
      <c r="U242" s="20"/>
    </row>
    <row r="243" spans="17:21" x14ac:dyDescent="0.3">
      <c r="Q243" s="18"/>
      <c r="R243" s="20"/>
      <c r="S243" s="20"/>
      <c r="T243" s="18"/>
      <c r="U243" s="20"/>
    </row>
    <row r="244" spans="17:21" x14ac:dyDescent="0.3">
      <c r="Q244" s="18"/>
      <c r="R244" s="20"/>
      <c r="S244" s="20"/>
      <c r="T244" s="18"/>
      <c r="U244" s="20"/>
    </row>
    <row r="245" spans="17:21" x14ac:dyDescent="0.3">
      <c r="Q245" s="18"/>
      <c r="R245" s="20"/>
      <c r="S245" s="20"/>
      <c r="T245" s="18"/>
      <c r="U245" s="20"/>
    </row>
    <row r="246" spans="17:21" x14ac:dyDescent="0.3">
      <c r="Q246" s="18"/>
      <c r="R246" s="20"/>
      <c r="S246" s="20"/>
      <c r="T246" s="18"/>
      <c r="U246" s="20"/>
    </row>
    <row r="247" spans="17:21" x14ac:dyDescent="0.3">
      <c r="Q247" s="18"/>
      <c r="R247" s="20"/>
      <c r="S247" s="20"/>
      <c r="T247" s="18"/>
      <c r="U247" s="20"/>
    </row>
    <row r="248" spans="17:21" x14ac:dyDescent="0.3">
      <c r="Q248" s="18"/>
      <c r="R248" s="20"/>
      <c r="S248" s="20"/>
      <c r="T248" s="18"/>
      <c r="U248" s="20"/>
    </row>
    <row r="249" spans="17:21" x14ac:dyDescent="0.3">
      <c r="Q249" s="18"/>
      <c r="R249" s="20"/>
      <c r="S249" s="20"/>
      <c r="T249" s="18"/>
      <c r="U249" s="20"/>
    </row>
    <row r="250" spans="17:21" x14ac:dyDescent="0.3">
      <c r="Q250" s="18"/>
      <c r="R250" s="20"/>
      <c r="S250" s="20"/>
      <c r="T250" s="18"/>
      <c r="U250" s="20"/>
    </row>
    <row r="251" spans="17:21" x14ac:dyDescent="0.3">
      <c r="Q251" s="18"/>
      <c r="R251" s="20"/>
      <c r="S251" s="20"/>
      <c r="T251" s="18"/>
      <c r="U251" s="20"/>
    </row>
    <row r="252" spans="17:21" x14ac:dyDescent="0.3">
      <c r="Q252" s="18"/>
      <c r="R252" s="20"/>
      <c r="S252" s="20"/>
      <c r="T252" s="18"/>
      <c r="U252" s="20"/>
    </row>
    <row r="253" spans="17:21" x14ac:dyDescent="0.3">
      <c r="Q253" s="18"/>
      <c r="R253" s="20"/>
      <c r="S253" s="20"/>
      <c r="T253" s="18"/>
      <c r="U253" s="20"/>
    </row>
    <row r="254" spans="17:21" x14ac:dyDescent="0.3">
      <c r="Q254" s="18"/>
      <c r="R254" s="20"/>
      <c r="S254" s="20"/>
      <c r="T254" s="18"/>
      <c r="U254" s="20"/>
    </row>
    <row r="255" spans="17:21" x14ac:dyDescent="0.3">
      <c r="Q255" s="18"/>
      <c r="R255" s="20"/>
      <c r="S255" s="20"/>
      <c r="T255" s="18"/>
      <c r="U255" s="20"/>
    </row>
    <row r="256" spans="17:21" x14ac:dyDescent="0.3">
      <c r="Q256" s="18"/>
      <c r="R256" s="20"/>
      <c r="S256" s="20"/>
      <c r="T256" s="18"/>
      <c r="U256" s="20"/>
    </row>
    <row r="257" spans="17:21" x14ac:dyDescent="0.3">
      <c r="Q257" s="18"/>
      <c r="R257" s="20"/>
      <c r="S257" s="20"/>
      <c r="T257" s="18"/>
      <c r="U257" s="20"/>
    </row>
    <row r="258" spans="17:21" x14ac:dyDescent="0.3">
      <c r="Q258" s="18"/>
      <c r="R258" s="20"/>
      <c r="S258" s="20"/>
      <c r="T258" s="18"/>
      <c r="U258" s="20"/>
    </row>
    <row r="259" spans="17:21" x14ac:dyDescent="0.3">
      <c r="Q259" s="18"/>
      <c r="R259" s="20"/>
      <c r="S259" s="20"/>
      <c r="T259" s="18"/>
      <c r="U259" s="20"/>
    </row>
    <row r="260" spans="17:21" x14ac:dyDescent="0.3">
      <c r="Q260" s="18"/>
      <c r="R260" s="20"/>
      <c r="S260" s="20"/>
      <c r="T260" s="18"/>
      <c r="U260" s="20"/>
    </row>
    <row r="261" spans="17:21" x14ac:dyDescent="0.3">
      <c r="Q261" s="18"/>
      <c r="R261" s="20"/>
      <c r="S261" s="20"/>
      <c r="T261" s="18"/>
      <c r="U261" s="20"/>
    </row>
    <row r="262" spans="17:21" x14ac:dyDescent="0.3">
      <c r="Q262" s="18"/>
      <c r="R262" s="20"/>
      <c r="S262" s="20"/>
      <c r="T262" s="18"/>
      <c r="U262" s="20"/>
    </row>
    <row r="263" spans="17:21" x14ac:dyDescent="0.3">
      <c r="Q263" s="18"/>
      <c r="R263" s="20"/>
      <c r="S263" s="20"/>
      <c r="T263" s="18"/>
      <c r="U263" s="20"/>
    </row>
    <row r="264" spans="17:21" x14ac:dyDescent="0.3">
      <c r="Q264" s="18"/>
      <c r="R264" s="20"/>
      <c r="S264" s="20"/>
      <c r="T264" s="18"/>
      <c r="U264" s="20"/>
    </row>
    <row r="265" spans="17:21" x14ac:dyDescent="0.3">
      <c r="Q265" s="18"/>
      <c r="R265" s="20"/>
      <c r="S265" s="20"/>
      <c r="T265" s="18"/>
      <c r="U265" s="20"/>
    </row>
    <row r="266" spans="17:21" x14ac:dyDescent="0.3">
      <c r="Q266" s="18"/>
      <c r="R266" s="20"/>
      <c r="S266" s="20"/>
      <c r="T266" s="18"/>
      <c r="U266" s="20"/>
    </row>
    <row r="267" spans="17:21" x14ac:dyDescent="0.3">
      <c r="Q267" s="18"/>
      <c r="R267" s="20"/>
      <c r="S267" s="20"/>
      <c r="T267" s="18"/>
      <c r="U267" s="20"/>
    </row>
    <row r="268" spans="17:21" x14ac:dyDescent="0.3">
      <c r="Q268" s="18"/>
      <c r="R268" s="20"/>
      <c r="S268" s="20"/>
      <c r="T268" s="18"/>
      <c r="U268" s="20"/>
    </row>
    <row r="269" spans="17:21" x14ac:dyDescent="0.3">
      <c r="Q269" s="18"/>
      <c r="R269" s="20"/>
      <c r="S269" s="20"/>
      <c r="T269" s="18"/>
      <c r="U269" s="20"/>
    </row>
    <row r="270" spans="17:21" x14ac:dyDescent="0.3">
      <c r="Q270" s="18"/>
      <c r="R270" s="20"/>
      <c r="S270" s="20"/>
      <c r="T270" s="18"/>
      <c r="U270" s="20"/>
    </row>
    <row r="271" spans="17:21" x14ac:dyDescent="0.3">
      <c r="Q271" s="18"/>
      <c r="R271" s="20"/>
      <c r="S271" s="20"/>
      <c r="T271" s="18"/>
      <c r="U271" s="20"/>
    </row>
    <row r="272" spans="17:21" x14ac:dyDescent="0.3">
      <c r="Q272" s="18"/>
      <c r="R272" s="20"/>
      <c r="S272" s="20"/>
      <c r="T272" s="18"/>
      <c r="U272" s="20"/>
    </row>
    <row r="273" spans="17:21" x14ac:dyDescent="0.3">
      <c r="Q273" s="18"/>
      <c r="R273" s="20"/>
      <c r="S273" s="20"/>
      <c r="T273" s="18"/>
      <c r="U273" s="20"/>
    </row>
    <row r="274" spans="17:21" x14ac:dyDescent="0.3">
      <c r="Q274" s="18"/>
      <c r="R274" s="20"/>
      <c r="S274" s="20"/>
      <c r="T274" s="18"/>
      <c r="U274" s="20"/>
    </row>
    <row r="275" spans="17:21" x14ac:dyDescent="0.3">
      <c r="Q275" s="18"/>
      <c r="R275" s="20"/>
      <c r="S275" s="20"/>
      <c r="T275" s="18"/>
      <c r="U275" s="20"/>
    </row>
    <row r="276" spans="17:21" x14ac:dyDescent="0.3">
      <c r="Q276" s="18"/>
      <c r="R276" s="20"/>
      <c r="S276" s="20"/>
      <c r="T276" s="18"/>
      <c r="U276" s="20"/>
    </row>
    <row r="277" spans="17:21" x14ac:dyDescent="0.3">
      <c r="Q277" s="18"/>
      <c r="R277" s="20"/>
      <c r="S277" s="20"/>
      <c r="T277" s="18"/>
      <c r="U277" s="20"/>
    </row>
    <row r="278" spans="17:21" x14ac:dyDescent="0.3">
      <c r="Q278" s="18"/>
      <c r="R278" s="20"/>
      <c r="S278" s="20"/>
      <c r="T278" s="18"/>
      <c r="U278" s="20"/>
    </row>
    <row r="279" spans="17:21" x14ac:dyDescent="0.3">
      <c r="Q279" s="18"/>
      <c r="R279" s="20"/>
      <c r="S279" s="20"/>
      <c r="T279" s="18"/>
      <c r="U279" s="20"/>
    </row>
    <row r="280" spans="17:21" x14ac:dyDescent="0.3">
      <c r="Q280" s="18"/>
      <c r="R280" s="20"/>
      <c r="S280" s="20"/>
      <c r="T280" s="18"/>
      <c r="U280" s="20"/>
    </row>
    <row r="281" spans="17:21" x14ac:dyDescent="0.3">
      <c r="Q281" s="18"/>
      <c r="R281" s="20"/>
      <c r="S281" s="20"/>
      <c r="T281" s="18"/>
      <c r="U281" s="20"/>
    </row>
    <row r="282" spans="17:21" x14ac:dyDescent="0.3">
      <c r="Q282" s="18"/>
      <c r="R282" s="20"/>
      <c r="S282" s="20"/>
      <c r="T282" s="18"/>
      <c r="U282" s="20"/>
    </row>
    <row r="283" spans="17:21" x14ac:dyDescent="0.3">
      <c r="Q283" s="18"/>
      <c r="R283" s="20"/>
      <c r="S283" s="20"/>
      <c r="T283" s="18"/>
      <c r="U283" s="20"/>
    </row>
    <row r="284" spans="17:21" x14ac:dyDescent="0.3">
      <c r="Q284" s="18"/>
      <c r="R284" s="20"/>
      <c r="S284" s="20"/>
      <c r="T284" s="18"/>
      <c r="U284" s="20"/>
    </row>
    <row r="285" spans="17:21" x14ac:dyDescent="0.3">
      <c r="Q285" s="18"/>
      <c r="R285" s="20"/>
      <c r="S285" s="20"/>
      <c r="T285" s="18"/>
      <c r="U285" s="20"/>
    </row>
    <row r="286" spans="17:21" x14ac:dyDescent="0.3">
      <c r="Q286" s="18"/>
      <c r="R286" s="20"/>
      <c r="S286" s="20"/>
      <c r="T286" s="18"/>
      <c r="U286" s="20"/>
    </row>
    <row r="287" spans="17:21" x14ac:dyDescent="0.3">
      <c r="Q287" s="18"/>
      <c r="R287" s="20"/>
      <c r="S287" s="20"/>
      <c r="T287" s="18"/>
      <c r="U287" s="20"/>
    </row>
    <row r="288" spans="17:21" x14ac:dyDescent="0.3">
      <c r="Q288" s="18"/>
      <c r="R288" s="20"/>
      <c r="S288" s="20"/>
      <c r="T288" s="18"/>
      <c r="U288" s="20"/>
    </row>
    <row r="289" spans="17:21" x14ac:dyDescent="0.3">
      <c r="Q289" s="18"/>
      <c r="R289" s="20"/>
      <c r="S289" s="20"/>
      <c r="T289" s="18"/>
      <c r="U289" s="20"/>
    </row>
    <row r="290" spans="17:21" x14ac:dyDescent="0.3">
      <c r="Q290" s="18"/>
      <c r="R290" s="20"/>
      <c r="S290" s="20"/>
      <c r="T290" s="18"/>
      <c r="U290" s="20"/>
    </row>
    <row r="291" spans="17:21" x14ac:dyDescent="0.3">
      <c r="Q291" s="18"/>
      <c r="R291" s="20"/>
      <c r="S291" s="20"/>
      <c r="T291" s="18"/>
      <c r="U291" s="20"/>
    </row>
    <row r="292" spans="17:21" x14ac:dyDescent="0.3">
      <c r="Q292" s="18"/>
      <c r="R292" s="20"/>
      <c r="S292" s="20"/>
      <c r="T292" s="18"/>
      <c r="U292" s="20"/>
    </row>
    <row r="293" spans="17:21" x14ac:dyDescent="0.3">
      <c r="Q293" s="18"/>
      <c r="R293" s="20"/>
      <c r="S293" s="20"/>
      <c r="T293" s="18"/>
      <c r="U293" s="20"/>
    </row>
    <row r="294" spans="17:21" x14ac:dyDescent="0.3">
      <c r="Q294" s="18"/>
      <c r="R294" s="20"/>
      <c r="S294" s="20"/>
      <c r="T294" s="18"/>
      <c r="U294" s="20"/>
    </row>
    <row r="295" spans="17:21" x14ac:dyDescent="0.3">
      <c r="Q295" s="18"/>
      <c r="R295" s="20"/>
      <c r="S295" s="20"/>
      <c r="T295" s="18"/>
      <c r="U295" s="20"/>
    </row>
    <row r="296" spans="17:21" x14ac:dyDescent="0.3">
      <c r="Q296" s="18"/>
      <c r="R296" s="20"/>
      <c r="S296" s="20"/>
      <c r="T296" s="18"/>
      <c r="U296" s="20"/>
    </row>
    <row r="297" spans="17:21" x14ac:dyDescent="0.3">
      <c r="Q297" s="18"/>
      <c r="R297" s="20"/>
      <c r="S297" s="20"/>
      <c r="T297" s="18"/>
      <c r="U297" s="20"/>
    </row>
    <row r="298" spans="17:21" x14ac:dyDescent="0.3">
      <c r="Q298" s="18"/>
      <c r="R298" s="20"/>
      <c r="S298" s="20"/>
      <c r="T298" s="18"/>
      <c r="U298" s="20"/>
    </row>
    <row r="299" spans="17:21" x14ac:dyDescent="0.3">
      <c r="Q299" s="18"/>
      <c r="R299" s="20"/>
      <c r="S299" s="20"/>
      <c r="T299" s="18"/>
      <c r="U299" s="20"/>
    </row>
    <row r="300" spans="17:21" x14ac:dyDescent="0.3">
      <c r="Q300" s="18"/>
      <c r="R300" s="20"/>
      <c r="S300" s="20"/>
      <c r="T300" s="18"/>
      <c r="U300" s="20"/>
    </row>
    <row r="301" spans="17:21" x14ac:dyDescent="0.3">
      <c r="Q301" s="18"/>
      <c r="R301" s="20"/>
      <c r="S301" s="20"/>
      <c r="T301" s="18"/>
      <c r="U301" s="20"/>
    </row>
    <row r="302" spans="17:21" x14ac:dyDescent="0.3">
      <c r="Q302" s="18"/>
      <c r="R302" s="20"/>
      <c r="S302" s="20"/>
      <c r="T302" s="18"/>
      <c r="U302" s="20"/>
    </row>
    <row r="303" spans="17:21" x14ac:dyDescent="0.3">
      <c r="Q303" s="18"/>
      <c r="R303" s="20"/>
      <c r="S303" s="20"/>
      <c r="T303" s="18"/>
      <c r="U303" s="20"/>
    </row>
    <row r="304" spans="17:21" x14ac:dyDescent="0.3">
      <c r="Q304" s="18"/>
      <c r="R304" s="20"/>
      <c r="S304" s="20"/>
      <c r="T304" s="18"/>
      <c r="U304" s="20"/>
    </row>
    <row r="305" spans="17:21" x14ac:dyDescent="0.3">
      <c r="Q305" s="18"/>
      <c r="R305" s="20"/>
      <c r="S305" s="20"/>
      <c r="T305" s="18"/>
      <c r="U305" s="20"/>
    </row>
    <row r="306" spans="17:21" x14ac:dyDescent="0.3">
      <c r="Q306" s="18"/>
      <c r="R306" s="20"/>
      <c r="S306" s="20"/>
      <c r="T306" s="18"/>
      <c r="U306" s="20"/>
    </row>
    <row r="307" spans="17:21" x14ac:dyDescent="0.3">
      <c r="Q307" s="18"/>
      <c r="R307" s="20"/>
      <c r="S307" s="20"/>
      <c r="T307" s="18"/>
      <c r="U307" s="20"/>
    </row>
    <row r="308" spans="17:21" x14ac:dyDescent="0.3">
      <c r="Q308" s="18"/>
      <c r="R308" s="20"/>
      <c r="S308" s="20"/>
      <c r="T308" s="18"/>
      <c r="U308" s="20"/>
    </row>
    <row r="309" spans="17:21" x14ac:dyDescent="0.3">
      <c r="Q309" s="18"/>
      <c r="R309" s="20"/>
      <c r="S309" s="20"/>
      <c r="T309" s="18"/>
      <c r="U309" s="20"/>
    </row>
    <row r="310" spans="17:21" x14ac:dyDescent="0.3">
      <c r="Q310" s="18"/>
      <c r="R310" s="20"/>
      <c r="S310" s="20"/>
      <c r="T310" s="18"/>
      <c r="U310" s="20"/>
    </row>
    <row r="311" spans="17:21" x14ac:dyDescent="0.3">
      <c r="Q311" s="18"/>
      <c r="R311" s="20"/>
      <c r="S311" s="20"/>
      <c r="T311" s="18"/>
      <c r="U311" s="20"/>
    </row>
    <row r="312" spans="17:21" x14ac:dyDescent="0.3">
      <c r="Q312" s="18"/>
      <c r="R312" s="20"/>
      <c r="S312" s="20"/>
      <c r="T312" s="18"/>
      <c r="U312" s="20"/>
    </row>
    <row r="313" spans="17:21" x14ac:dyDescent="0.3">
      <c r="Q313" s="18"/>
      <c r="R313" s="20"/>
      <c r="S313" s="20"/>
      <c r="T313" s="18"/>
      <c r="U313" s="20"/>
    </row>
    <row r="314" spans="17:21" x14ac:dyDescent="0.3">
      <c r="Q314" s="18"/>
      <c r="R314" s="20"/>
      <c r="S314" s="20"/>
      <c r="T314" s="18"/>
      <c r="U314" s="20"/>
    </row>
    <row r="315" spans="17:21" x14ac:dyDescent="0.3">
      <c r="Q315" s="18"/>
      <c r="R315" s="20"/>
      <c r="S315" s="20"/>
      <c r="T315" s="18"/>
      <c r="U315" s="20"/>
    </row>
    <row r="316" spans="17:21" x14ac:dyDescent="0.3">
      <c r="Q316" s="18"/>
      <c r="R316" s="20"/>
      <c r="S316" s="20"/>
      <c r="T316" s="18"/>
      <c r="U316" s="20"/>
    </row>
    <row r="317" spans="17:21" x14ac:dyDescent="0.3">
      <c r="Q317" s="18"/>
      <c r="R317" s="20"/>
      <c r="S317" s="20"/>
      <c r="T317" s="18"/>
      <c r="U317" s="20"/>
    </row>
    <row r="318" spans="17:21" x14ac:dyDescent="0.3">
      <c r="Q318" s="18"/>
      <c r="R318" s="20"/>
      <c r="S318" s="20"/>
      <c r="T318" s="18"/>
      <c r="U318" s="20"/>
    </row>
    <row r="319" spans="17:21" x14ac:dyDescent="0.3">
      <c r="Q319" s="18"/>
      <c r="R319" s="20"/>
      <c r="S319" s="20"/>
      <c r="T319" s="18"/>
      <c r="U319" s="20"/>
    </row>
    <row r="320" spans="17:21" x14ac:dyDescent="0.3">
      <c r="Q320" s="20"/>
      <c r="R320" s="20"/>
      <c r="S320" s="20"/>
      <c r="T320" s="20"/>
      <c r="U320" s="20"/>
    </row>
  </sheetData>
  <mergeCells count="26">
    <mergeCell ref="T37:T38"/>
    <mergeCell ref="T39:T41"/>
    <mergeCell ref="T42:T47"/>
    <mergeCell ref="T48:T51"/>
    <mergeCell ref="T52:T53"/>
    <mergeCell ref="Q48:Q51"/>
    <mergeCell ref="Q52:Q53"/>
    <mergeCell ref="T4:T9"/>
    <mergeCell ref="T10:T13"/>
    <mergeCell ref="T14:T15"/>
    <mergeCell ref="T16:T18"/>
    <mergeCell ref="T19:T23"/>
    <mergeCell ref="T24:T28"/>
    <mergeCell ref="T29:T32"/>
    <mergeCell ref="T34:T36"/>
    <mergeCell ref="Q24:Q28"/>
    <mergeCell ref="Q29:Q32"/>
    <mergeCell ref="Q34:Q36"/>
    <mergeCell ref="Q37:Q38"/>
    <mergeCell ref="Q39:Q41"/>
    <mergeCell ref="Q42:Q47"/>
    <mergeCell ref="Q4:Q9"/>
    <mergeCell ref="Q10:Q13"/>
    <mergeCell ref="Q14:Q15"/>
    <mergeCell ref="Q16:Q18"/>
    <mergeCell ref="Q19:Q2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0.5546875" customWidth="1"/>
  </cols>
  <sheetData>
    <row r="2" spans="2:22" ht="15" thickBot="1" x14ac:dyDescent="0.35">
      <c r="B2" s="85"/>
      <c r="C2" s="70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70"/>
      <c r="C4" s="71">
        <v>0.3893888121253094</v>
      </c>
      <c r="D4" s="71">
        <v>9</v>
      </c>
      <c r="E4" s="71">
        <v>10</v>
      </c>
      <c r="F4" s="71">
        <v>0.96834623795822294</v>
      </c>
      <c r="G4" s="71">
        <v>398492</v>
      </c>
      <c r="H4" s="71">
        <f>VLOOKUP(G4,$S$4:$T$228,2,FALSE)</f>
        <v>1</v>
      </c>
      <c r="I4" s="8">
        <f>1/$R$229</f>
        <v>4.5454545454545456E-2</v>
      </c>
      <c r="J4" s="71">
        <f t="shared" ref="J4:J10" si="0">1/E4</f>
        <v>0.1</v>
      </c>
      <c r="K4" s="71">
        <f t="shared" ref="K4:K10" si="1">I4*J4</f>
        <v>4.5454545454545461E-3</v>
      </c>
      <c r="L4" s="9">
        <f t="shared" ref="L4:L10" si="2">H4/K4</f>
        <v>219.99999999999997</v>
      </c>
      <c r="M4" s="71">
        <f t="shared" ref="M4:M10" si="3">(L4-$D$13)^2</f>
        <v>2681172.3265306121</v>
      </c>
      <c r="N4" s="2"/>
      <c r="R4" s="92">
        <v>1</v>
      </c>
      <c r="S4" s="44">
        <v>383080</v>
      </c>
      <c r="T4" s="44">
        <v>1</v>
      </c>
      <c r="U4" s="92">
        <f t="shared" ref="U4:U67" si="4">R4/$R$229</f>
        <v>4.5454545454545456E-2</v>
      </c>
      <c r="V4" s="44">
        <f>1/COUNT($S$4:$S$14)</f>
        <v>9.0909090909090912E-2</v>
      </c>
    </row>
    <row r="5" spans="2:22" x14ac:dyDescent="0.3">
      <c r="B5" s="70"/>
      <c r="C5" s="71">
        <v>0.6567005949536846</v>
      </c>
      <c r="D5" s="71">
        <v>15</v>
      </c>
      <c r="E5" s="71">
        <v>11</v>
      </c>
      <c r="F5" s="71">
        <v>0.54215749306758898</v>
      </c>
      <c r="G5" s="71">
        <v>389953</v>
      </c>
      <c r="H5" s="73">
        <f t="shared" ref="H5:H10" si="5">VLOOKUP(G5,$S$4:$T$228,2,FALSE)</f>
        <v>19</v>
      </c>
      <c r="I5" s="8">
        <f t="shared" ref="I5:I10" si="6">1/$R$229</f>
        <v>4.5454545454545456E-2</v>
      </c>
      <c r="J5" s="71">
        <f t="shared" si="0"/>
        <v>9.0909090909090912E-2</v>
      </c>
      <c r="K5" s="71">
        <f t="shared" si="1"/>
        <v>4.1322314049586778E-3</v>
      </c>
      <c r="L5" s="9">
        <f t="shared" si="2"/>
        <v>4598</v>
      </c>
      <c r="M5" s="71">
        <f t="shared" si="3"/>
        <v>7510731.7551020402</v>
      </c>
      <c r="N5" s="2"/>
      <c r="R5" s="90"/>
      <c r="S5" s="44">
        <v>384085</v>
      </c>
      <c r="T5" s="44">
        <v>1</v>
      </c>
      <c r="U5" s="90">
        <f t="shared" si="4"/>
        <v>0</v>
      </c>
      <c r="V5" s="44">
        <f>V4+1/COUNT($S$4:$S$14)</f>
        <v>0.18181818181818182</v>
      </c>
    </row>
    <row r="6" spans="2:22" x14ac:dyDescent="0.3">
      <c r="B6" s="70"/>
      <c r="C6" s="71">
        <v>0.90857240515865967</v>
      </c>
      <c r="D6" s="71">
        <v>20</v>
      </c>
      <c r="E6" s="71">
        <v>8</v>
      </c>
      <c r="F6" s="71">
        <v>8.2236787668377165E-4</v>
      </c>
      <c r="G6" s="71">
        <v>384138</v>
      </c>
      <c r="H6" s="73">
        <f t="shared" si="5"/>
        <v>11</v>
      </c>
      <c r="I6" s="8">
        <f t="shared" si="6"/>
        <v>4.5454545454545456E-2</v>
      </c>
      <c r="J6" s="71">
        <f t="shared" si="0"/>
        <v>0.125</v>
      </c>
      <c r="K6" s="71">
        <f t="shared" si="1"/>
        <v>5.681818181818182E-3</v>
      </c>
      <c r="L6" s="9">
        <f t="shared" si="2"/>
        <v>1936</v>
      </c>
      <c r="M6" s="71">
        <f t="shared" si="3"/>
        <v>6173.4693877551172</v>
      </c>
      <c r="N6" s="3"/>
      <c r="R6" s="90"/>
      <c r="S6" s="44">
        <v>385972</v>
      </c>
      <c r="T6" s="44">
        <v>0</v>
      </c>
      <c r="U6" s="90">
        <f t="shared" si="4"/>
        <v>0</v>
      </c>
      <c r="V6" s="44">
        <f t="shared" ref="V6:V14" si="7">V5+1/COUNT($S$4:$S$14)</f>
        <v>0.27272727272727271</v>
      </c>
    </row>
    <row r="7" spans="2:22" x14ac:dyDescent="0.3">
      <c r="B7" s="70"/>
      <c r="C7" s="71">
        <v>0.73357302323656715</v>
      </c>
      <c r="D7" s="71">
        <v>17</v>
      </c>
      <c r="E7" s="71">
        <v>8</v>
      </c>
      <c r="F7" s="71">
        <v>0.88177985547509219</v>
      </c>
      <c r="G7" s="71">
        <v>396997</v>
      </c>
      <c r="H7" s="73">
        <f t="shared" si="5"/>
        <v>2</v>
      </c>
      <c r="I7" s="8">
        <f t="shared" si="6"/>
        <v>4.5454545454545456E-2</v>
      </c>
      <c r="J7" s="71">
        <f t="shared" si="0"/>
        <v>0.125</v>
      </c>
      <c r="K7" s="71">
        <f t="shared" si="1"/>
        <v>5.681818181818182E-3</v>
      </c>
      <c r="L7" s="9">
        <f t="shared" si="2"/>
        <v>352</v>
      </c>
      <c r="M7" s="71">
        <f t="shared" si="3"/>
        <v>2266315.1836734689</v>
      </c>
      <c r="N7" s="3"/>
      <c r="R7" s="90"/>
      <c r="S7" s="44">
        <v>387320</v>
      </c>
      <c r="T7" s="44">
        <v>11</v>
      </c>
      <c r="U7" s="90">
        <f t="shared" si="4"/>
        <v>0</v>
      </c>
      <c r="V7" s="44">
        <f t="shared" si="7"/>
        <v>0.36363636363636365</v>
      </c>
    </row>
    <row r="8" spans="2:22" x14ac:dyDescent="0.3">
      <c r="B8" s="70"/>
      <c r="C8" s="71">
        <v>0.89621585968545159</v>
      </c>
      <c r="D8" s="71">
        <v>20</v>
      </c>
      <c r="E8" s="71">
        <v>8</v>
      </c>
      <c r="F8" s="71">
        <v>0.92390928763606794</v>
      </c>
      <c r="G8" s="71">
        <v>398448</v>
      </c>
      <c r="H8" s="73">
        <f t="shared" si="5"/>
        <v>8</v>
      </c>
      <c r="I8" s="8">
        <f t="shared" si="6"/>
        <v>4.5454545454545456E-2</v>
      </c>
      <c r="J8" s="71">
        <f t="shared" si="0"/>
        <v>0.125</v>
      </c>
      <c r="K8" s="71">
        <f t="shared" si="1"/>
        <v>5.681818181818182E-3</v>
      </c>
      <c r="L8" s="9">
        <f t="shared" si="2"/>
        <v>1408</v>
      </c>
      <c r="M8" s="71">
        <f t="shared" si="3"/>
        <v>201986.04081632645</v>
      </c>
      <c r="N8" s="3"/>
      <c r="R8" s="90"/>
      <c r="S8" s="44">
        <v>388236</v>
      </c>
      <c r="T8" s="44">
        <v>4</v>
      </c>
      <c r="U8" s="90">
        <f t="shared" si="4"/>
        <v>0</v>
      </c>
      <c r="V8" s="44">
        <f t="shared" si="7"/>
        <v>0.45454545454545459</v>
      </c>
    </row>
    <row r="9" spans="2:22" x14ac:dyDescent="0.3">
      <c r="B9" s="70"/>
      <c r="C9" s="71">
        <v>3.440325578242176E-2</v>
      </c>
      <c r="D9" s="71">
        <v>1</v>
      </c>
      <c r="E9" s="71">
        <v>11</v>
      </c>
      <c r="F9" s="71">
        <v>0.8710191544642838</v>
      </c>
      <c r="G9" s="71">
        <v>394902</v>
      </c>
      <c r="H9" s="73">
        <f t="shared" si="5"/>
        <v>15</v>
      </c>
      <c r="I9" s="8">
        <f t="shared" si="6"/>
        <v>4.5454545454545456E-2</v>
      </c>
      <c r="J9" s="71">
        <f t="shared" si="0"/>
        <v>9.0909090909090912E-2</v>
      </c>
      <c r="K9" s="71">
        <f t="shared" si="1"/>
        <v>4.1322314049586778E-3</v>
      </c>
      <c r="L9" s="9">
        <f t="shared" si="2"/>
        <v>3630</v>
      </c>
      <c r="M9" s="71">
        <f t="shared" si="3"/>
        <v>3142009.4693877553</v>
      </c>
      <c r="N9" s="2"/>
      <c r="P9" s="2"/>
      <c r="Q9" s="2"/>
      <c r="R9" s="90"/>
      <c r="S9" s="44">
        <v>393048</v>
      </c>
      <c r="T9" s="44">
        <v>6</v>
      </c>
      <c r="U9" s="90">
        <f t="shared" si="4"/>
        <v>0</v>
      </c>
      <c r="V9" s="44">
        <f t="shared" si="7"/>
        <v>0.54545454545454553</v>
      </c>
    </row>
    <row r="10" spans="2:22" x14ac:dyDescent="0.3">
      <c r="B10" s="70"/>
      <c r="C10" s="71">
        <v>7.5923182187592864E-2</v>
      </c>
      <c r="D10" s="71">
        <v>2</v>
      </c>
      <c r="E10" s="71">
        <v>13</v>
      </c>
      <c r="F10" s="71">
        <v>0.32143507416695583</v>
      </c>
      <c r="G10" s="71">
        <v>391913</v>
      </c>
      <c r="H10" s="73">
        <f t="shared" si="5"/>
        <v>3</v>
      </c>
      <c r="I10" s="8">
        <f t="shared" si="6"/>
        <v>4.5454545454545456E-2</v>
      </c>
      <c r="J10" s="71">
        <f t="shared" si="0"/>
        <v>7.6923076923076927E-2</v>
      </c>
      <c r="K10" s="71">
        <f t="shared" si="1"/>
        <v>3.4965034965034969E-3</v>
      </c>
      <c r="L10" s="9">
        <f t="shared" si="2"/>
        <v>857.99999999999989</v>
      </c>
      <c r="M10" s="71">
        <f t="shared" si="3"/>
        <v>998857.46938775515</v>
      </c>
      <c r="N10" s="2"/>
      <c r="R10" s="90"/>
      <c r="S10" s="44">
        <v>393993</v>
      </c>
      <c r="T10" s="44">
        <v>9</v>
      </c>
      <c r="U10" s="90">
        <f t="shared" si="4"/>
        <v>0</v>
      </c>
      <c r="V10" s="44">
        <f t="shared" si="7"/>
        <v>0.63636363636363646</v>
      </c>
    </row>
    <row r="11" spans="2:22" x14ac:dyDescent="0.3">
      <c r="B11" s="70"/>
      <c r="C11" s="70"/>
      <c r="D11" s="17"/>
      <c r="E11" s="17">
        <f>SUM(E4:E10)</f>
        <v>69</v>
      </c>
      <c r="F11" s="17"/>
      <c r="G11" s="17"/>
      <c r="H11" s="17"/>
      <c r="I11" s="18"/>
      <c r="J11" s="17"/>
      <c r="K11" s="17"/>
      <c r="L11" s="19"/>
      <c r="M11" s="17"/>
      <c r="N11" s="2"/>
      <c r="R11" s="90"/>
      <c r="S11" s="44">
        <v>394039</v>
      </c>
      <c r="T11" s="44">
        <v>4</v>
      </c>
      <c r="U11" s="90">
        <f t="shared" si="4"/>
        <v>0</v>
      </c>
      <c r="V11" s="44">
        <f t="shared" si="7"/>
        <v>0.7272727272727274</v>
      </c>
    </row>
    <row r="12" spans="2:22" x14ac:dyDescent="0.3">
      <c r="B12" s="70"/>
      <c r="C12" s="70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0"/>
      <c r="S12" s="44">
        <v>394040</v>
      </c>
      <c r="T12" s="44">
        <v>9</v>
      </c>
      <c r="U12" s="90">
        <f t="shared" si="4"/>
        <v>0</v>
      </c>
      <c r="V12" s="44">
        <f t="shared" si="7"/>
        <v>0.81818181818181834</v>
      </c>
    </row>
    <row r="13" spans="2:22" ht="43.2" x14ac:dyDescent="0.3">
      <c r="B13" s="70"/>
      <c r="C13" s="16" t="s">
        <v>51</v>
      </c>
      <c r="D13" s="11">
        <f>AVERAGE(L4:L10)</f>
        <v>1857.4285714285713</v>
      </c>
      <c r="E13" s="20"/>
      <c r="F13" s="14" t="s">
        <v>56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0"/>
      <c r="S13" s="53">
        <v>394902</v>
      </c>
      <c r="T13" s="53">
        <v>15</v>
      </c>
      <c r="U13" s="90">
        <f t="shared" si="4"/>
        <v>0</v>
      </c>
      <c r="V13" s="44">
        <f t="shared" si="7"/>
        <v>0.90909090909090928</v>
      </c>
    </row>
    <row r="14" spans="2:22" ht="43.2" x14ac:dyDescent="0.3">
      <c r="B14" s="70"/>
      <c r="C14" s="16" t="s">
        <v>7</v>
      </c>
      <c r="D14" s="12">
        <f>COUNT(L4:L10)</f>
        <v>7</v>
      </c>
      <c r="E14" s="20"/>
      <c r="F14" s="12">
        <f>MIN(L4:L10)</f>
        <v>219.99999999999997</v>
      </c>
      <c r="G14" s="6">
        <f t="array" ref="G14:G24">FREQUENCY(L4:L10,F14:F24)</f>
        <v>1</v>
      </c>
      <c r="H14" s="13">
        <f t="shared" ref="H14:H24" si="8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3"/>
      <c r="S14" s="44">
        <v>395575</v>
      </c>
      <c r="T14" s="44">
        <v>3</v>
      </c>
      <c r="U14" s="93">
        <f t="shared" si="4"/>
        <v>0</v>
      </c>
      <c r="V14" s="44">
        <f t="shared" si="7"/>
        <v>1.0000000000000002</v>
      </c>
    </row>
    <row r="15" spans="2:22" x14ac:dyDescent="0.3">
      <c r="B15" s="70"/>
      <c r="C15" s="16" t="s">
        <v>2</v>
      </c>
      <c r="D15" s="12">
        <f>SQRT((SUM(M4:M10))/(COUNT(D4:D10)*(COUNT(D4:D10)-1)))</f>
        <v>632.59190400036152</v>
      </c>
      <c r="F15" s="12">
        <f t="shared" ref="F15:F23" si="9">F14+($F$24-$F$14)/10</f>
        <v>657.8</v>
      </c>
      <c r="G15" s="6">
        <v>1</v>
      </c>
      <c r="H15" s="13">
        <f t="shared" si="8"/>
        <v>0.14285714285714285</v>
      </c>
      <c r="I15" s="13">
        <f>I14+H15</f>
        <v>0.2857142857142857</v>
      </c>
      <c r="N15" s="2"/>
      <c r="R15" s="92">
        <v>2</v>
      </c>
      <c r="S15" s="44">
        <v>387832</v>
      </c>
      <c r="T15" s="44">
        <v>4</v>
      </c>
      <c r="U15" s="92">
        <f t="shared" si="4"/>
        <v>9.0909090909090912E-2</v>
      </c>
      <c r="V15" s="44">
        <f>1/COUNT($S$15:$S$27)</f>
        <v>7.6923076923076927E-2</v>
      </c>
    </row>
    <row r="16" spans="2:22" x14ac:dyDescent="0.3">
      <c r="B16" s="70"/>
      <c r="C16" s="16" t="s">
        <v>1</v>
      </c>
      <c r="D16" s="12">
        <f>MEDIAN(L4:L10)</f>
        <v>1408</v>
      </c>
      <c r="F16" s="12">
        <f t="shared" si="9"/>
        <v>1095.5999999999999</v>
      </c>
      <c r="G16" s="6">
        <v>1</v>
      </c>
      <c r="H16" s="13">
        <f t="shared" si="8"/>
        <v>0.14285714285714285</v>
      </c>
      <c r="I16" s="13">
        <f t="shared" ref="I16:I24" si="10">I15+H16</f>
        <v>0.42857142857142855</v>
      </c>
      <c r="N16" s="2"/>
      <c r="R16" s="90"/>
      <c r="S16" s="44">
        <v>387845</v>
      </c>
      <c r="T16" s="44">
        <v>9</v>
      </c>
      <c r="U16" s="90">
        <f t="shared" si="4"/>
        <v>0</v>
      </c>
      <c r="V16" s="44">
        <f>V15+1/COUNT($S$15:$S$27)</f>
        <v>0.15384615384615385</v>
      </c>
    </row>
    <row r="17" spans="2:22" x14ac:dyDescent="0.3">
      <c r="B17" s="70"/>
      <c r="C17" s="16" t="s">
        <v>3</v>
      </c>
      <c r="D17" s="12" t="e">
        <f>_xlfn.MODE.SNGL(L4:L10)</f>
        <v>#N/A</v>
      </c>
      <c r="F17" s="12">
        <f t="shared" si="9"/>
        <v>1533.3999999999999</v>
      </c>
      <c r="G17" s="6">
        <v>1</v>
      </c>
      <c r="H17" s="13">
        <f t="shared" si="8"/>
        <v>0.14285714285714285</v>
      </c>
      <c r="I17" s="13">
        <f t="shared" si="10"/>
        <v>0.5714285714285714</v>
      </c>
      <c r="N17" s="2"/>
      <c r="R17" s="90"/>
      <c r="S17" s="44">
        <v>389025</v>
      </c>
      <c r="T17" s="44">
        <v>7</v>
      </c>
      <c r="U17" s="90">
        <f t="shared" si="4"/>
        <v>0</v>
      </c>
      <c r="V17" s="44">
        <f t="shared" ref="V17:V27" si="11">V16+1/COUNT($S$15:$S$27)</f>
        <v>0.23076923076923078</v>
      </c>
    </row>
    <row r="18" spans="2:22" x14ac:dyDescent="0.3">
      <c r="B18" s="70"/>
      <c r="C18" s="70"/>
      <c r="F18" s="12">
        <f t="shared" si="9"/>
        <v>1971.1999999999998</v>
      </c>
      <c r="G18" s="6">
        <v>1</v>
      </c>
      <c r="H18" s="13">
        <f t="shared" si="8"/>
        <v>0.14285714285714285</v>
      </c>
      <c r="I18" s="13">
        <f t="shared" si="10"/>
        <v>0.71428571428571419</v>
      </c>
      <c r="N18" s="2"/>
      <c r="R18" s="90"/>
      <c r="S18" s="44">
        <v>390964</v>
      </c>
      <c r="T18" s="44">
        <v>0</v>
      </c>
      <c r="U18" s="90">
        <f t="shared" si="4"/>
        <v>0</v>
      </c>
      <c r="V18" s="44">
        <f t="shared" si="11"/>
        <v>0.30769230769230771</v>
      </c>
    </row>
    <row r="19" spans="2:22" x14ac:dyDescent="0.3">
      <c r="B19" s="70"/>
      <c r="C19" s="70"/>
      <c r="F19" s="12">
        <f t="shared" si="9"/>
        <v>2409</v>
      </c>
      <c r="G19" s="6">
        <v>0</v>
      </c>
      <c r="H19" s="13">
        <f t="shared" si="8"/>
        <v>0</v>
      </c>
      <c r="I19" s="13">
        <f t="shared" si="10"/>
        <v>0.71428571428571419</v>
      </c>
      <c r="R19" s="90"/>
      <c r="S19" s="53">
        <v>391913</v>
      </c>
      <c r="T19" s="53">
        <v>3</v>
      </c>
      <c r="U19" s="90">
        <f t="shared" si="4"/>
        <v>0</v>
      </c>
      <c r="V19" s="44">
        <f t="shared" si="11"/>
        <v>0.38461538461538464</v>
      </c>
    </row>
    <row r="20" spans="2:22" x14ac:dyDescent="0.3">
      <c r="F20" s="12">
        <f t="shared" si="9"/>
        <v>2846.8</v>
      </c>
      <c r="G20" s="6">
        <v>0</v>
      </c>
      <c r="H20" s="13">
        <f t="shared" si="8"/>
        <v>0</v>
      </c>
      <c r="I20" s="13">
        <f t="shared" si="10"/>
        <v>0.71428571428571419</v>
      </c>
      <c r="R20" s="90"/>
      <c r="S20" s="44">
        <v>392492</v>
      </c>
      <c r="T20" s="44">
        <v>9</v>
      </c>
      <c r="U20" s="90">
        <f t="shared" si="4"/>
        <v>0</v>
      </c>
      <c r="V20" s="44">
        <f t="shared" si="11"/>
        <v>0.46153846153846156</v>
      </c>
    </row>
    <row r="21" spans="2:22" x14ac:dyDescent="0.3">
      <c r="F21" s="12">
        <f t="shared" si="9"/>
        <v>3284.6000000000004</v>
      </c>
      <c r="G21" s="6">
        <v>0</v>
      </c>
      <c r="H21" s="13">
        <f t="shared" si="8"/>
        <v>0</v>
      </c>
      <c r="I21" s="13">
        <f t="shared" si="10"/>
        <v>0.71428571428571419</v>
      </c>
      <c r="R21" s="90"/>
      <c r="S21" s="44">
        <v>393423</v>
      </c>
      <c r="T21" s="44">
        <v>7</v>
      </c>
      <c r="U21" s="90">
        <f t="shared" si="4"/>
        <v>0</v>
      </c>
      <c r="V21" s="44">
        <f t="shared" si="11"/>
        <v>0.53846153846153855</v>
      </c>
    </row>
    <row r="22" spans="2:22" x14ac:dyDescent="0.3">
      <c r="F22" s="12">
        <f t="shared" si="9"/>
        <v>3722.4000000000005</v>
      </c>
      <c r="G22" s="6">
        <v>1</v>
      </c>
      <c r="H22" s="13">
        <f t="shared" si="8"/>
        <v>0.14285714285714285</v>
      </c>
      <c r="I22" s="13">
        <f t="shared" si="10"/>
        <v>0.85714285714285698</v>
      </c>
      <c r="R22" s="90"/>
      <c r="S22" s="44">
        <v>393540</v>
      </c>
      <c r="T22" s="44">
        <v>12</v>
      </c>
      <c r="U22" s="90">
        <f t="shared" si="4"/>
        <v>0</v>
      </c>
      <c r="V22" s="44">
        <f t="shared" si="11"/>
        <v>0.61538461538461542</v>
      </c>
    </row>
    <row r="23" spans="2:22" x14ac:dyDescent="0.3">
      <c r="F23" s="12">
        <f t="shared" si="9"/>
        <v>4160.2000000000007</v>
      </c>
      <c r="G23" s="6">
        <v>0</v>
      </c>
      <c r="H23" s="13">
        <f t="shared" si="8"/>
        <v>0</v>
      </c>
      <c r="I23" s="13">
        <f t="shared" si="10"/>
        <v>0.85714285714285698</v>
      </c>
      <c r="R23" s="90"/>
      <c r="S23" s="44">
        <v>394014</v>
      </c>
      <c r="T23" s="44">
        <v>8</v>
      </c>
      <c r="U23" s="90">
        <f t="shared" si="4"/>
        <v>0</v>
      </c>
      <c r="V23" s="44">
        <f t="shared" si="11"/>
        <v>0.69230769230769229</v>
      </c>
    </row>
    <row r="24" spans="2:22" x14ac:dyDescent="0.3">
      <c r="F24" s="11">
        <f>MAX(L4:L10)</f>
        <v>4598</v>
      </c>
      <c r="G24" s="6">
        <v>1</v>
      </c>
      <c r="H24" s="13">
        <f t="shared" si="8"/>
        <v>0.14285714285714285</v>
      </c>
      <c r="I24" s="13">
        <f t="shared" si="10"/>
        <v>0.99999999999999978</v>
      </c>
      <c r="R24" s="90"/>
      <c r="S24" s="44">
        <v>394037</v>
      </c>
      <c r="T24" s="44">
        <v>11</v>
      </c>
      <c r="U24" s="90">
        <f t="shared" si="4"/>
        <v>0</v>
      </c>
      <c r="V24" s="44">
        <f t="shared" si="11"/>
        <v>0.76923076923076916</v>
      </c>
    </row>
    <row r="25" spans="2:22" x14ac:dyDescent="0.3">
      <c r="R25" s="90"/>
      <c r="S25" s="44">
        <v>394381</v>
      </c>
      <c r="T25" s="44">
        <v>0</v>
      </c>
      <c r="U25" s="90">
        <f t="shared" si="4"/>
        <v>0</v>
      </c>
      <c r="V25" s="44">
        <f t="shared" si="11"/>
        <v>0.84615384615384603</v>
      </c>
    </row>
    <row r="26" spans="2:22" x14ac:dyDescent="0.3">
      <c r="R26" s="90"/>
      <c r="S26" s="44">
        <v>396768</v>
      </c>
      <c r="T26" s="44">
        <v>14</v>
      </c>
      <c r="U26" s="90">
        <f t="shared" si="4"/>
        <v>0</v>
      </c>
      <c r="V26" s="44">
        <f t="shared" si="11"/>
        <v>0.92307692307692291</v>
      </c>
    </row>
    <row r="27" spans="2:22" x14ac:dyDescent="0.3">
      <c r="R27" s="93"/>
      <c r="S27" s="44">
        <v>398281</v>
      </c>
      <c r="T27" s="44">
        <v>7</v>
      </c>
      <c r="U27" s="93">
        <f t="shared" si="4"/>
        <v>0</v>
      </c>
      <c r="V27" s="44">
        <f t="shared" si="11"/>
        <v>0.99999999999999978</v>
      </c>
    </row>
    <row r="28" spans="2:22" x14ac:dyDescent="0.3">
      <c r="R28" s="92">
        <v>3</v>
      </c>
      <c r="S28" s="44">
        <v>384445</v>
      </c>
      <c r="T28" s="44">
        <v>10</v>
      </c>
      <c r="U28" s="92">
        <f t="shared" si="4"/>
        <v>0.13636363636363635</v>
      </c>
      <c r="V28" s="44">
        <f>1/COUNT($S$28:$S$34)</f>
        <v>0.14285714285714285</v>
      </c>
    </row>
    <row r="29" spans="2:22" x14ac:dyDescent="0.3">
      <c r="R29" s="90"/>
      <c r="S29" s="44">
        <v>384843</v>
      </c>
      <c r="T29" s="44">
        <v>12</v>
      </c>
      <c r="U29" s="90">
        <f t="shared" si="4"/>
        <v>0</v>
      </c>
      <c r="V29" s="44">
        <f>V28+1/COUNT($S$28:$S$34)</f>
        <v>0.2857142857142857</v>
      </c>
    </row>
    <row r="30" spans="2:22" x14ac:dyDescent="0.3">
      <c r="R30" s="90"/>
      <c r="S30" s="44">
        <v>385773</v>
      </c>
      <c r="T30" s="44">
        <v>7</v>
      </c>
      <c r="U30" s="90">
        <f t="shared" si="4"/>
        <v>0</v>
      </c>
      <c r="V30" s="44">
        <f t="shared" ref="V30:V34" si="12">V29+1/COUNT($S$28:$S$34)</f>
        <v>0.42857142857142855</v>
      </c>
    </row>
    <row r="31" spans="2:22" x14ac:dyDescent="0.3">
      <c r="R31" s="90"/>
      <c r="S31" s="44">
        <v>390020</v>
      </c>
      <c r="T31" s="44">
        <v>10</v>
      </c>
      <c r="U31" s="90">
        <f t="shared" si="4"/>
        <v>0</v>
      </c>
      <c r="V31" s="44">
        <f t="shared" si="12"/>
        <v>0.5714285714285714</v>
      </c>
    </row>
    <row r="32" spans="2:22" x14ac:dyDescent="0.3">
      <c r="R32" s="90"/>
      <c r="S32" s="44">
        <v>390891</v>
      </c>
      <c r="T32" s="44">
        <v>4</v>
      </c>
      <c r="U32" s="90">
        <f t="shared" si="4"/>
        <v>0</v>
      </c>
      <c r="V32" s="44">
        <f t="shared" si="12"/>
        <v>0.71428571428571419</v>
      </c>
    </row>
    <row r="33" spans="18:22" x14ac:dyDescent="0.3">
      <c r="R33" s="90"/>
      <c r="S33" s="44">
        <v>394921</v>
      </c>
      <c r="T33" s="44">
        <v>13</v>
      </c>
      <c r="U33" s="90">
        <f t="shared" si="4"/>
        <v>0</v>
      </c>
      <c r="V33" s="44">
        <f t="shared" si="12"/>
        <v>0.85714285714285698</v>
      </c>
    </row>
    <row r="34" spans="18:22" x14ac:dyDescent="0.3">
      <c r="R34" s="93"/>
      <c r="S34" s="44">
        <v>398105</v>
      </c>
      <c r="T34" s="44">
        <v>5</v>
      </c>
      <c r="U34" s="93">
        <f t="shared" si="4"/>
        <v>0</v>
      </c>
      <c r="V34" s="44">
        <f t="shared" si="12"/>
        <v>0.99999999999999978</v>
      </c>
    </row>
    <row r="35" spans="18:22" x14ac:dyDescent="0.3">
      <c r="R35" s="92">
        <v>4</v>
      </c>
      <c r="S35" s="44">
        <v>385129</v>
      </c>
      <c r="T35" s="44">
        <v>8</v>
      </c>
      <c r="U35" s="92">
        <f t="shared" si="4"/>
        <v>0.18181818181818182</v>
      </c>
      <c r="V35" s="44">
        <f>1/COUNT($S$35:$S$40)</f>
        <v>0.16666666666666666</v>
      </c>
    </row>
    <row r="36" spans="18:22" x14ac:dyDescent="0.3">
      <c r="R36" s="90"/>
      <c r="S36" s="44">
        <v>388703</v>
      </c>
      <c r="T36" s="44">
        <v>2</v>
      </c>
      <c r="U36" s="90">
        <f t="shared" si="4"/>
        <v>0</v>
      </c>
      <c r="V36" s="44">
        <f>V35+1/COUNT($S$35:$S$40)</f>
        <v>0.33333333333333331</v>
      </c>
    </row>
    <row r="37" spans="18:22" x14ac:dyDescent="0.3">
      <c r="R37" s="90"/>
      <c r="S37" s="44">
        <v>390010</v>
      </c>
      <c r="T37" s="44">
        <v>6</v>
      </c>
      <c r="U37" s="90">
        <f t="shared" si="4"/>
        <v>0</v>
      </c>
      <c r="V37" s="44">
        <f t="shared" ref="V37:V40" si="13">V36+1/COUNT($S$35:$S$40)</f>
        <v>0.5</v>
      </c>
    </row>
    <row r="38" spans="18:22" x14ac:dyDescent="0.3">
      <c r="R38" s="90"/>
      <c r="S38" s="44">
        <v>395013</v>
      </c>
      <c r="T38" s="44">
        <v>7</v>
      </c>
      <c r="U38" s="90">
        <f t="shared" si="4"/>
        <v>0</v>
      </c>
      <c r="V38" s="44">
        <f t="shared" si="13"/>
        <v>0.66666666666666663</v>
      </c>
    </row>
    <row r="39" spans="18:22" x14ac:dyDescent="0.3">
      <c r="R39" s="90"/>
      <c r="S39" s="44">
        <v>396763</v>
      </c>
      <c r="T39" s="44">
        <v>4</v>
      </c>
      <c r="U39" s="90">
        <f t="shared" si="4"/>
        <v>0</v>
      </c>
      <c r="V39" s="44">
        <f t="shared" si="13"/>
        <v>0.83333333333333326</v>
      </c>
    </row>
    <row r="40" spans="18:22" x14ac:dyDescent="0.3">
      <c r="R40" s="93"/>
      <c r="S40" s="44">
        <v>396998</v>
      </c>
      <c r="T40" s="44">
        <v>3</v>
      </c>
      <c r="U40" s="93">
        <f t="shared" si="4"/>
        <v>0</v>
      </c>
      <c r="V40" s="44">
        <f t="shared" si="13"/>
        <v>0.99999999999999989</v>
      </c>
    </row>
    <row r="41" spans="18:22" x14ac:dyDescent="0.3">
      <c r="R41" s="92">
        <v>5</v>
      </c>
      <c r="S41" s="44">
        <v>384901</v>
      </c>
      <c r="T41" s="44">
        <v>4</v>
      </c>
      <c r="U41" s="92">
        <f t="shared" si="4"/>
        <v>0.22727272727272727</v>
      </c>
      <c r="V41" s="44">
        <f>1/COUNT($S$41:$S$47)</f>
        <v>0.14285714285714285</v>
      </c>
    </row>
    <row r="42" spans="18:22" x14ac:dyDescent="0.3">
      <c r="R42" s="90"/>
      <c r="S42" s="44">
        <v>387862</v>
      </c>
      <c r="T42" s="44">
        <v>0</v>
      </c>
      <c r="U42" s="90">
        <f t="shared" si="4"/>
        <v>0</v>
      </c>
      <c r="V42" s="44">
        <f>V41+1/COUNT($S$41:$S$47)</f>
        <v>0.2857142857142857</v>
      </c>
    </row>
    <row r="43" spans="18:22" x14ac:dyDescent="0.3">
      <c r="R43" s="90"/>
      <c r="S43" s="44">
        <v>389218</v>
      </c>
      <c r="T43" s="44">
        <v>10</v>
      </c>
      <c r="U43" s="90">
        <f t="shared" si="4"/>
        <v>0</v>
      </c>
      <c r="V43" s="44">
        <f t="shared" ref="V43:V47" si="14">V42+1/COUNT($S$41:$S$47)</f>
        <v>0.42857142857142855</v>
      </c>
    </row>
    <row r="44" spans="18:22" x14ac:dyDescent="0.3">
      <c r="R44" s="90"/>
      <c r="S44" s="44">
        <v>393023</v>
      </c>
      <c r="T44" s="44">
        <v>8</v>
      </c>
      <c r="U44" s="90">
        <f t="shared" si="4"/>
        <v>0</v>
      </c>
      <c r="V44" s="44">
        <f t="shared" si="14"/>
        <v>0.5714285714285714</v>
      </c>
    </row>
    <row r="45" spans="18:22" x14ac:dyDescent="0.3">
      <c r="R45" s="90"/>
      <c r="S45" s="44">
        <v>393373</v>
      </c>
      <c r="T45" s="44">
        <v>1</v>
      </c>
      <c r="U45" s="90">
        <f t="shared" si="4"/>
        <v>0</v>
      </c>
      <c r="V45" s="44">
        <f t="shared" si="14"/>
        <v>0.71428571428571419</v>
      </c>
    </row>
    <row r="46" spans="18:22" x14ac:dyDescent="0.3">
      <c r="R46" s="90"/>
      <c r="S46" s="44">
        <v>394967</v>
      </c>
      <c r="T46" s="44">
        <v>0</v>
      </c>
      <c r="U46" s="90">
        <f t="shared" si="4"/>
        <v>0</v>
      </c>
      <c r="V46" s="44">
        <f t="shared" si="14"/>
        <v>0.85714285714285698</v>
      </c>
    </row>
    <row r="47" spans="18:22" x14ac:dyDescent="0.3">
      <c r="R47" s="93"/>
      <c r="S47" s="44">
        <v>396915</v>
      </c>
      <c r="T47" s="44">
        <v>13</v>
      </c>
      <c r="U47" s="93">
        <f t="shared" si="4"/>
        <v>0</v>
      </c>
      <c r="V47" s="44">
        <f t="shared" si="14"/>
        <v>0.99999999999999978</v>
      </c>
    </row>
    <row r="48" spans="18:22" x14ac:dyDescent="0.3">
      <c r="R48" s="92">
        <v>6</v>
      </c>
      <c r="S48" s="44">
        <v>383196</v>
      </c>
      <c r="T48" s="44">
        <v>7</v>
      </c>
      <c r="U48" s="92">
        <f t="shared" si="4"/>
        <v>0.27272727272727271</v>
      </c>
      <c r="V48" s="44">
        <f>1/COUNT($S$48:$S$63)</f>
        <v>6.25E-2</v>
      </c>
    </row>
    <row r="49" spans="18:22" x14ac:dyDescent="0.3">
      <c r="R49" s="90"/>
      <c r="S49" s="44">
        <v>385710</v>
      </c>
      <c r="T49" s="44">
        <v>13</v>
      </c>
      <c r="U49" s="90">
        <f t="shared" si="4"/>
        <v>0</v>
      </c>
      <c r="V49" s="44">
        <f>V48+1/COUNT($S$48:$S$63)</f>
        <v>0.125</v>
      </c>
    </row>
    <row r="50" spans="18:22" x14ac:dyDescent="0.3">
      <c r="R50" s="90"/>
      <c r="S50" s="44">
        <v>385787</v>
      </c>
      <c r="T50" s="44">
        <v>7</v>
      </c>
      <c r="U50" s="90">
        <f t="shared" si="4"/>
        <v>0</v>
      </c>
      <c r="V50" s="44">
        <f t="shared" ref="V50:V63" si="15">V49+1/COUNT($S$48:$S$63)</f>
        <v>0.1875</v>
      </c>
    </row>
    <row r="51" spans="18:22" x14ac:dyDescent="0.3">
      <c r="R51" s="90"/>
      <c r="S51" s="44">
        <v>388576</v>
      </c>
      <c r="T51" s="44">
        <v>8</v>
      </c>
      <c r="U51" s="90">
        <f t="shared" si="4"/>
        <v>0</v>
      </c>
      <c r="V51" s="44">
        <f t="shared" si="15"/>
        <v>0.25</v>
      </c>
    </row>
    <row r="52" spans="18:22" x14ac:dyDescent="0.3">
      <c r="R52" s="90"/>
      <c r="S52" s="44">
        <v>390068</v>
      </c>
      <c r="T52" s="44">
        <v>2</v>
      </c>
      <c r="U52" s="90">
        <f t="shared" si="4"/>
        <v>0</v>
      </c>
      <c r="V52" s="44">
        <f t="shared" si="15"/>
        <v>0.3125</v>
      </c>
    </row>
    <row r="53" spans="18:22" x14ac:dyDescent="0.3">
      <c r="R53" s="90"/>
      <c r="S53" s="44">
        <v>391820</v>
      </c>
      <c r="T53" s="44">
        <v>14</v>
      </c>
      <c r="U53" s="90">
        <f t="shared" si="4"/>
        <v>0</v>
      </c>
      <c r="V53" s="44">
        <f t="shared" si="15"/>
        <v>0.375</v>
      </c>
    </row>
    <row r="54" spans="18:22" x14ac:dyDescent="0.3">
      <c r="R54" s="90"/>
      <c r="S54" s="44">
        <v>394059</v>
      </c>
      <c r="T54" s="44">
        <v>2</v>
      </c>
      <c r="U54" s="90">
        <f t="shared" si="4"/>
        <v>0</v>
      </c>
      <c r="V54" s="44">
        <f t="shared" si="15"/>
        <v>0.4375</v>
      </c>
    </row>
    <row r="55" spans="18:22" x14ac:dyDescent="0.3">
      <c r="R55" s="90"/>
      <c r="S55" s="44">
        <v>394148</v>
      </c>
      <c r="T55" s="44">
        <v>7</v>
      </c>
      <c r="U55" s="90">
        <f t="shared" si="4"/>
        <v>0</v>
      </c>
      <c r="V55" s="44">
        <f t="shared" si="15"/>
        <v>0.5</v>
      </c>
    </row>
    <row r="56" spans="18:22" x14ac:dyDescent="0.3">
      <c r="R56" s="90"/>
      <c r="S56" s="44">
        <v>394424</v>
      </c>
      <c r="T56" s="44">
        <v>10</v>
      </c>
      <c r="U56" s="90">
        <f t="shared" si="4"/>
        <v>0</v>
      </c>
      <c r="V56" s="44">
        <f t="shared" si="15"/>
        <v>0.5625</v>
      </c>
    </row>
    <row r="57" spans="18:22" x14ac:dyDescent="0.3">
      <c r="R57" s="90"/>
      <c r="S57" s="44">
        <v>394934</v>
      </c>
      <c r="T57" s="44">
        <v>5</v>
      </c>
      <c r="U57" s="90">
        <f t="shared" si="4"/>
        <v>0</v>
      </c>
      <c r="V57" s="44">
        <f t="shared" si="15"/>
        <v>0.625</v>
      </c>
    </row>
    <row r="58" spans="18:22" x14ac:dyDescent="0.3">
      <c r="R58" s="90"/>
      <c r="S58" s="44">
        <v>395566</v>
      </c>
      <c r="T58" s="44">
        <v>14</v>
      </c>
      <c r="U58" s="90">
        <f t="shared" si="4"/>
        <v>0</v>
      </c>
      <c r="V58" s="44">
        <f t="shared" si="15"/>
        <v>0.6875</v>
      </c>
    </row>
    <row r="59" spans="18:22" x14ac:dyDescent="0.3">
      <c r="R59" s="90"/>
      <c r="S59" s="44">
        <v>396699</v>
      </c>
      <c r="T59" s="44">
        <v>11</v>
      </c>
      <c r="U59" s="90">
        <f t="shared" si="4"/>
        <v>0</v>
      </c>
      <c r="V59" s="44">
        <f t="shared" si="15"/>
        <v>0.75</v>
      </c>
    </row>
    <row r="60" spans="18:22" x14ac:dyDescent="0.3">
      <c r="R60" s="90"/>
      <c r="S60" s="44">
        <v>396873</v>
      </c>
      <c r="T60" s="44">
        <v>0</v>
      </c>
      <c r="U60" s="90">
        <f t="shared" si="4"/>
        <v>0</v>
      </c>
      <c r="V60" s="44">
        <f t="shared" si="15"/>
        <v>0.8125</v>
      </c>
    </row>
    <row r="61" spans="18:22" x14ac:dyDescent="0.3">
      <c r="R61" s="90"/>
      <c r="S61" s="44">
        <v>397197</v>
      </c>
      <c r="T61" s="44">
        <v>3</v>
      </c>
      <c r="U61" s="90">
        <f t="shared" si="4"/>
        <v>0</v>
      </c>
      <c r="V61" s="44">
        <f t="shared" si="15"/>
        <v>0.875</v>
      </c>
    </row>
    <row r="62" spans="18:22" x14ac:dyDescent="0.3">
      <c r="R62" s="90"/>
      <c r="S62" s="44">
        <v>398133</v>
      </c>
      <c r="T62" s="44">
        <v>3</v>
      </c>
      <c r="U62" s="90">
        <f t="shared" si="4"/>
        <v>0</v>
      </c>
      <c r="V62" s="44">
        <f t="shared" si="15"/>
        <v>0.9375</v>
      </c>
    </row>
    <row r="63" spans="18:22" x14ac:dyDescent="0.3">
      <c r="R63" s="93"/>
      <c r="S63" s="44">
        <v>398169</v>
      </c>
      <c r="T63" s="44">
        <v>10</v>
      </c>
      <c r="U63" s="93">
        <f t="shared" si="4"/>
        <v>0</v>
      </c>
      <c r="V63" s="44">
        <f t="shared" si="15"/>
        <v>1</v>
      </c>
    </row>
    <row r="64" spans="18:22" x14ac:dyDescent="0.3">
      <c r="R64" s="92">
        <v>7</v>
      </c>
      <c r="S64" s="44">
        <v>383047</v>
      </c>
      <c r="T64" s="44">
        <v>5</v>
      </c>
      <c r="U64" s="92">
        <f t="shared" si="4"/>
        <v>0.31818181818181818</v>
      </c>
      <c r="V64" s="44">
        <f>1/COUNT($S$64:$S$82)</f>
        <v>5.2631578947368418E-2</v>
      </c>
    </row>
    <row r="65" spans="18:22" x14ac:dyDescent="0.3">
      <c r="R65" s="90"/>
      <c r="S65" s="44">
        <v>385297</v>
      </c>
      <c r="T65" s="44">
        <v>9</v>
      </c>
      <c r="U65" s="90">
        <f t="shared" si="4"/>
        <v>0</v>
      </c>
      <c r="V65" s="44">
        <f>V64+1/COUNT($S$64:$S$82)</f>
        <v>0.10526315789473684</v>
      </c>
    </row>
    <row r="66" spans="18:22" x14ac:dyDescent="0.3">
      <c r="R66" s="90"/>
      <c r="S66" s="44">
        <v>385789</v>
      </c>
      <c r="T66" s="44">
        <v>5</v>
      </c>
      <c r="U66" s="90">
        <f t="shared" si="4"/>
        <v>0</v>
      </c>
      <c r="V66" s="44">
        <f t="shared" ref="V66:V82" si="16">V65+1/COUNT($S$64:$S$82)</f>
        <v>0.15789473684210525</v>
      </c>
    </row>
    <row r="67" spans="18:22" x14ac:dyDescent="0.3">
      <c r="R67" s="90"/>
      <c r="S67" s="44">
        <v>388266</v>
      </c>
      <c r="T67" s="44">
        <v>10</v>
      </c>
      <c r="U67" s="90">
        <f t="shared" si="4"/>
        <v>0</v>
      </c>
      <c r="V67" s="44">
        <f t="shared" si="16"/>
        <v>0.21052631578947367</v>
      </c>
    </row>
    <row r="68" spans="18:22" x14ac:dyDescent="0.3">
      <c r="R68" s="90"/>
      <c r="S68" s="44">
        <v>390039</v>
      </c>
      <c r="T68" s="44">
        <v>4</v>
      </c>
      <c r="U68" s="90">
        <f t="shared" ref="U68:U131" si="17">R68/$R$229</f>
        <v>0</v>
      </c>
      <c r="V68" s="44">
        <f t="shared" si="16"/>
        <v>0.26315789473684209</v>
      </c>
    </row>
    <row r="69" spans="18:22" x14ac:dyDescent="0.3">
      <c r="R69" s="90"/>
      <c r="S69" s="44">
        <v>390052</v>
      </c>
      <c r="T69" s="44">
        <v>14</v>
      </c>
      <c r="U69" s="90">
        <f t="shared" si="17"/>
        <v>0</v>
      </c>
      <c r="V69" s="44">
        <f t="shared" si="16"/>
        <v>0.31578947368421051</v>
      </c>
    </row>
    <row r="70" spans="18:22" x14ac:dyDescent="0.3">
      <c r="R70" s="90"/>
      <c r="S70" s="44">
        <v>390366</v>
      </c>
      <c r="T70" s="44">
        <v>13</v>
      </c>
      <c r="U70" s="90">
        <f t="shared" si="17"/>
        <v>0</v>
      </c>
      <c r="V70" s="44">
        <f t="shared" si="16"/>
        <v>0.36842105263157893</v>
      </c>
    </row>
    <row r="71" spans="18:22" x14ac:dyDescent="0.3">
      <c r="R71" s="90"/>
      <c r="S71" s="44">
        <v>390905</v>
      </c>
      <c r="T71" s="44">
        <v>4</v>
      </c>
      <c r="U71" s="90">
        <f t="shared" si="17"/>
        <v>0</v>
      </c>
      <c r="V71" s="44">
        <f t="shared" si="16"/>
        <v>0.42105263157894735</v>
      </c>
    </row>
    <row r="72" spans="18:22" x14ac:dyDescent="0.3">
      <c r="R72" s="90"/>
      <c r="S72" s="44">
        <v>391923</v>
      </c>
      <c r="T72" s="44">
        <v>6</v>
      </c>
      <c r="U72" s="90">
        <f t="shared" si="17"/>
        <v>0</v>
      </c>
      <c r="V72" s="44">
        <f t="shared" si="16"/>
        <v>0.47368421052631576</v>
      </c>
    </row>
    <row r="73" spans="18:22" x14ac:dyDescent="0.3">
      <c r="R73" s="90"/>
      <c r="S73" s="44">
        <v>392013</v>
      </c>
      <c r="T73" s="44">
        <v>0</v>
      </c>
      <c r="U73" s="90">
        <f t="shared" si="17"/>
        <v>0</v>
      </c>
      <c r="V73" s="44">
        <f t="shared" si="16"/>
        <v>0.52631578947368418</v>
      </c>
    </row>
    <row r="74" spans="18:22" x14ac:dyDescent="0.3">
      <c r="R74" s="90"/>
      <c r="S74" s="44">
        <v>392364</v>
      </c>
      <c r="T74" s="44">
        <v>15</v>
      </c>
      <c r="U74" s="90">
        <f t="shared" si="17"/>
        <v>0</v>
      </c>
      <c r="V74" s="44">
        <f t="shared" si="16"/>
        <v>0.57894736842105265</v>
      </c>
    </row>
    <row r="75" spans="18:22" x14ac:dyDescent="0.3">
      <c r="R75" s="90"/>
      <c r="S75" s="44">
        <v>392425</v>
      </c>
      <c r="T75" s="44">
        <v>9</v>
      </c>
      <c r="U75" s="90">
        <f t="shared" si="17"/>
        <v>0</v>
      </c>
      <c r="V75" s="44">
        <f t="shared" si="16"/>
        <v>0.63157894736842102</v>
      </c>
    </row>
    <row r="76" spans="18:22" x14ac:dyDescent="0.3">
      <c r="R76" s="90"/>
      <c r="S76" s="44">
        <v>392710</v>
      </c>
      <c r="T76" s="44">
        <v>12</v>
      </c>
      <c r="U76" s="90">
        <f t="shared" si="17"/>
        <v>0</v>
      </c>
      <c r="V76" s="44">
        <f t="shared" si="16"/>
        <v>0.68421052631578938</v>
      </c>
    </row>
    <row r="77" spans="18:22" x14ac:dyDescent="0.3">
      <c r="R77" s="90"/>
      <c r="S77" s="44">
        <v>393145</v>
      </c>
      <c r="T77" s="44">
        <v>10</v>
      </c>
      <c r="U77" s="90">
        <f t="shared" si="17"/>
        <v>0</v>
      </c>
      <c r="V77" s="44">
        <f t="shared" si="16"/>
        <v>0.73684210526315774</v>
      </c>
    </row>
    <row r="78" spans="18:22" x14ac:dyDescent="0.3">
      <c r="R78" s="90"/>
      <c r="S78" s="44">
        <v>394409</v>
      </c>
      <c r="T78" s="44">
        <v>13</v>
      </c>
      <c r="U78" s="90">
        <f t="shared" si="17"/>
        <v>0</v>
      </c>
      <c r="V78" s="44">
        <f t="shared" si="16"/>
        <v>0.78947368421052611</v>
      </c>
    </row>
    <row r="79" spans="18:22" x14ac:dyDescent="0.3">
      <c r="R79" s="90"/>
      <c r="S79" s="44">
        <v>395018</v>
      </c>
      <c r="T79" s="44">
        <v>4</v>
      </c>
      <c r="U79" s="90">
        <f t="shared" si="17"/>
        <v>0</v>
      </c>
      <c r="V79" s="44">
        <f t="shared" si="16"/>
        <v>0.84210526315789447</v>
      </c>
    </row>
    <row r="80" spans="18:22" x14ac:dyDescent="0.3">
      <c r="R80" s="90"/>
      <c r="S80" s="44">
        <v>395021</v>
      </c>
      <c r="T80" s="44">
        <v>1</v>
      </c>
      <c r="U80" s="90">
        <f t="shared" si="17"/>
        <v>0</v>
      </c>
      <c r="V80" s="44">
        <f t="shared" si="16"/>
        <v>0.89473684210526283</v>
      </c>
    </row>
    <row r="81" spans="18:22" x14ac:dyDescent="0.3">
      <c r="R81" s="90"/>
      <c r="S81" s="44">
        <v>398166</v>
      </c>
      <c r="T81" s="44">
        <v>2</v>
      </c>
      <c r="U81" s="90">
        <f t="shared" si="17"/>
        <v>0</v>
      </c>
      <c r="V81" s="44">
        <f t="shared" si="16"/>
        <v>0.94736842105263119</v>
      </c>
    </row>
    <row r="82" spans="18:22" x14ac:dyDescent="0.3">
      <c r="R82" s="93"/>
      <c r="S82" s="44">
        <v>398219</v>
      </c>
      <c r="T82" s="44">
        <v>3</v>
      </c>
      <c r="U82" s="93">
        <f t="shared" si="17"/>
        <v>0</v>
      </c>
      <c r="V82" s="44">
        <f t="shared" si="16"/>
        <v>0.99999999999999956</v>
      </c>
    </row>
    <row r="83" spans="18:22" x14ac:dyDescent="0.3">
      <c r="R83" s="92">
        <v>8</v>
      </c>
      <c r="S83" s="44">
        <v>387838</v>
      </c>
      <c r="T83" s="44">
        <v>11</v>
      </c>
      <c r="U83" s="92">
        <f t="shared" si="17"/>
        <v>0.36363636363636365</v>
      </c>
      <c r="V83" s="44">
        <f>1/COUNT($S$83:$S$88)</f>
        <v>0.16666666666666666</v>
      </c>
    </row>
    <row r="84" spans="18:22" x14ac:dyDescent="0.3">
      <c r="R84" s="90"/>
      <c r="S84" s="44">
        <v>390182</v>
      </c>
      <c r="T84" s="44">
        <v>5</v>
      </c>
      <c r="U84" s="90">
        <f t="shared" si="17"/>
        <v>0</v>
      </c>
      <c r="V84" s="44">
        <f>V83+1/COUNT($S$83:$S$88)</f>
        <v>0.33333333333333331</v>
      </c>
    </row>
    <row r="85" spans="18:22" x14ac:dyDescent="0.3">
      <c r="R85" s="90"/>
      <c r="S85" s="44">
        <v>394390</v>
      </c>
      <c r="T85" s="44">
        <v>2</v>
      </c>
      <c r="U85" s="90">
        <f t="shared" si="17"/>
        <v>0</v>
      </c>
      <c r="V85" s="44">
        <f t="shared" ref="V85:V88" si="18">V84+1/COUNT($S$83:$S$88)</f>
        <v>0.5</v>
      </c>
    </row>
    <row r="86" spans="18:22" x14ac:dyDescent="0.3">
      <c r="R86" s="90"/>
      <c r="S86" s="44">
        <v>394393</v>
      </c>
      <c r="T86" s="44">
        <v>3</v>
      </c>
      <c r="U86" s="90">
        <f t="shared" si="17"/>
        <v>0</v>
      </c>
      <c r="V86" s="44">
        <f t="shared" si="18"/>
        <v>0.66666666666666663</v>
      </c>
    </row>
    <row r="87" spans="18:22" x14ac:dyDescent="0.3">
      <c r="R87" s="90"/>
      <c r="S87" s="44">
        <v>397970</v>
      </c>
      <c r="T87" s="44">
        <v>3</v>
      </c>
      <c r="U87" s="90">
        <f t="shared" si="17"/>
        <v>0</v>
      </c>
      <c r="V87" s="44">
        <f t="shared" si="18"/>
        <v>0.83333333333333326</v>
      </c>
    </row>
    <row r="88" spans="18:22" x14ac:dyDescent="0.3">
      <c r="R88" s="93"/>
      <c r="S88" s="44">
        <v>398136</v>
      </c>
      <c r="T88" s="44">
        <v>0</v>
      </c>
      <c r="U88" s="93">
        <f t="shared" si="17"/>
        <v>0</v>
      </c>
      <c r="V88" s="44">
        <f t="shared" si="18"/>
        <v>0.99999999999999989</v>
      </c>
    </row>
    <row r="89" spans="18:22" x14ac:dyDescent="0.3">
      <c r="R89" s="92">
        <v>9</v>
      </c>
      <c r="S89" s="44">
        <v>384834</v>
      </c>
      <c r="T89" s="44">
        <v>15</v>
      </c>
      <c r="U89" s="92">
        <f t="shared" si="17"/>
        <v>0.40909090909090912</v>
      </c>
      <c r="V89" s="44">
        <f>1/COUNT($S$89:$S$98)</f>
        <v>0.1</v>
      </c>
    </row>
    <row r="90" spans="18:22" x14ac:dyDescent="0.3">
      <c r="R90" s="90"/>
      <c r="S90" s="44">
        <v>385793</v>
      </c>
      <c r="T90" s="44">
        <v>10</v>
      </c>
      <c r="U90" s="90">
        <f t="shared" si="17"/>
        <v>0</v>
      </c>
      <c r="V90" s="44">
        <f>V89+1/COUNT($S$89:$S$98)</f>
        <v>0.2</v>
      </c>
    </row>
    <row r="91" spans="18:22" x14ac:dyDescent="0.3">
      <c r="R91" s="90"/>
      <c r="S91" s="44">
        <v>390945</v>
      </c>
      <c r="T91" s="44">
        <v>1</v>
      </c>
      <c r="U91" s="90">
        <f t="shared" si="17"/>
        <v>0</v>
      </c>
      <c r="V91" s="44">
        <f t="shared" ref="V91:V98" si="19">V90+1/COUNT($S$89:$S$98)</f>
        <v>0.30000000000000004</v>
      </c>
    </row>
    <row r="92" spans="18:22" x14ac:dyDescent="0.3">
      <c r="R92" s="90"/>
      <c r="S92" s="44">
        <v>391914</v>
      </c>
      <c r="T92" s="44">
        <v>6</v>
      </c>
      <c r="U92" s="90">
        <f t="shared" si="17"/>
        <v>0</v>
      </c>
      <c r="V92" s="44">
        <f t="shared" si="19"/>
        <v>0.4</v>
      </c>
    </row>
    <row r="93" spans="18:22" x14ac:dyDescent="0.3">
      <c r="R93" s="90"/>
      <c r="S93" s="44">
        <v>394053</v>
      </c>
      <c r="T93" s="44">
        <v>8</v>
      </c>
      <c r="U93" s="90">
        <f t="shared" si="17"/>
        <v>0</v>
      </c>
      <c r="V93" s="44">
        <f t="shared" si="19"/>
        <v>0.5</v>
      </c>
    </row>
    <row r="94" spans="18:22" x14ac:dyDescent="0.3">
      <c r="R94" s="90"/>
      <c r="S94" s="44">
        <v>394802</v>
      </c>
      <c r="T94" s="44">
        <v>8</v>
      </c>
      <c r="U94" s="90">
        <f t="shared" si="17"/>
        <v>0</v>
      </c>
      <c r="V94" s="44">
        <f t="shared" si="19"/>
        <v>0.6</v>
      </c>
    </row>
    <row r="95" spans="18:22" x14ac:dyDescent="0.3">
      <c r="R95" s="90"/>
      <c r="S95" s="44">
        <v>394953</v>
      </c>
      <c r="T95" s="44">
        <v>14</v>
      </c>
      <c r="U95" s="90">
        <f t="shared" si="17"/>
        <v>0</v>
      </c>
      <c r="V95" s="44">
        <f t="shared" si="19"/>
        <v>0.7</v>
      </c>
    </row>
    <row r="96" spans="18:22" x14ac:dyDescent="0.3">
      <c r="R96" s="90"/>
      <c r="S96" s="44">
        <v>397015</v>
      </c>
      <c r="T96" s="44">
        <v>7</v>
      </c>
      <c r="U96" s="90">
        <f t="shared" si="17"/>
        <v>0</v>
      </c>
      <c r="V96" s="44">
        <f t="shared" si="19"/>
        <v>0.79999999999999993</v>
      </c>
    </row>
    <row r="97" spans="18:22" x14ac:dyDescent="0.3">
      <c r="R97" s="90"/>
      <c r="S97" s="44">
        <v>397214</v>
      </c>
      <c r="T97" s="44">
        <v>5</v>
      </c>
      <c r="U97" s="90">
        <f t="shared" si="17"/>
        <v>0</v>
      </c>
      <c r="V97" s="44">
        <f t="shared" si="19"/>
        <v>0.89999999999999991</v>
      </c>
    </row>
    <row r="98" spans="18:22" x14ac:dyDescent="0.3">
      <c r="R98" s="93"/>
      <c r="S98" s="53">
        <v>398492</v>
      </c>
      <c r="T98" s="53">
        <v>1</v>
      </c>
      <c r="U98" s="93">
        <f t="shared" si="17"/>
        <v>0</v>
      </c>
      <c r="V98" s="44">
        <f t="shared" si="19"/>
        <v>0.99999999999999989</v>
      </c>
    </row>
    <row r="99" spans="18:22" x14ac:dyDescent="0.3">
      <c r="R99" s="92">
        <v>10</v>
      </c>
      <c r="S99" s="44">
        <v>384119</v>
      </c>
      <c r="T99" s="44">
        <v>12</v>
      </c>
      <c r="U99" s="92">
        <f t="shared" si="17"/>
        <v>0.45454545454545453</v>
      </c>
      <c r="V99" s="44">
        <f>1/COUNT($S$99:$S$112)</f>
        <v>7.1428571428571425E-2</v>
      </c>
    </row>
    <row r="100" spans="18:22" x14ac:dyDescent="0.3">
      <c r="R100" s="90"/>
      <c r="S100" s="44">
        <v>387858</v>
      </c>
      <c r="T100" s="44">
        <v>3</v>
      </c>
      <c r="U100" s="90">
        <f t="shared" si="17"/>
        <v>0</v>
      </c>
      <c r="V100" s="44">
        <f>V99+1/COUNT($S$99:$S$112)</f>
        <v>0.14285714285714285</v>
      </c>
    </row>
    <row r="101" spans="18:22" x14ac:dyDescent="0.3">
      <c r="R101" s="90"/>
      <c r="S101" s="44">
        <v>387872</v>
      </c>
      <c r="T101" s="44">
        <v>8</v>
      </c>
      <c r="U101" s="90">
        <f t="shared" si="17"/>
        <v>0</v>
      </c>
      <c r="V101" s="44">
        <f t="shared" ref="V101:V112" si="20">V100+1/COUNT($S$99:$S$112)</f>
        <v>0.21428571428571427</v>
      </c>
    </row>
    <row r="102" spans="18:22" x14ac:dyDescent="0.3">
      <c r="R102" s="90"/>
      <c r="S102" s="44">
        <v>388953</v>
      </c>
      <c r="T102" s="44">
        <v>5</v>
      </c>
      <c r="U102" s="90">
        <f t="shared" si="17"/>
        <v>0</v>
      </c>
      <c r="V102" s="44">
        <f t="shared" si="20"/>
        <v>0.2857142857142857</v>
      </c>
    </row>
    <row r="103" spans="18:22" x14ac:dyDescent="0.3">
      <c r="R103" s="90"/>
      <c r="S103" s="44">
        <v>389011</v>
      </c>
      <c r="T103" s="44">
        <v>1</v>
      </c>
      <c r="U103" s="90">
        <f t="shared" si="17"/>
        <v>0</v>
      </c>
      <c r="V103" s="44">
        <f t="shared" si="20"/>
        <v>0.3571428571428571</v>
      </c>
    </row>
    <row r="104" spans="18:22" x14ac:dyDescent="0.3">
      <c r="R104" s="90"/>
      <c r="S104" s="44">
        <v>390360</v>
      </c>
      <c r="T104" s="44">
        <v>10</v>
      </c>
      <c r="U104" s="90">
        <f t="shared" si="17"/>
        <v>0</v>
      </c>
      <c r="V104" s="44">
        <f t="shared" si="20"/>
        <v>0.42857142857142849</v>
      </c>
    </row>
    <row r="105" spans="18:22" x14ac:dyDescent="0.3">
      <c r="R105" s="90"/>
      <c r="S105" s="44">
        <v>390892</v>
      </c>
      <c r="T105" s="44">
        <v>11</v>
      </c>
      <c r="U105" s="90">
        <f t="shared" si="17"/>
        <v>0</v>
      </c>
      <c r="V105" s="44">
        <f t="shared" si="20"/>
        <v>0.49999999999999989</v>
      </c>
    </row>
    <row r="106" spans="18:22" x14ac:dyDescent="0.3">
      <c r="R106" s="90"/>
      <c r="S106" s="44">
        <v>393116</v>
      </c>
      <c r="T106" s="44">
        <v>9</v>
      </c>
      <c r="U106" s="90">
        <f t="shared" si="17"/>
        <v>0</v>
      </c>
      <c r="V106" s="44">
        <f t="shared" si="20"/>
        <v>0.57142857142857129</v>
      </c>
    </row>
    <row r="107" spans="18:22" x14ac:dyDescent="0.3">
      <c r="R107" s="90"/>
      <c r="S107" s="44">
        <v>394392</v>
      </c>
      <c r="T107" s="44">
        <v>6</v>
      </c>
      <c r="U107" s="90">
        <f t="shared" si="17"/>
        <v>0</v>
      </c>
      <c r="V107" s="44">
        <f t="shared" si="20"/>
        <v>0.64285714285714268</v>
      </c>
    </row>
    <row r="108" spans="18:22" x14ac:dyDescent="0.3">
      <c r="R108" s="90"/>
      <c r="S108" s="44">
        <v>394919</v>
      </c>
      <c r="T108" s="44">
        <v>3</v>
      </c>
      <c r="U108" s="90">
        <f t="shared" si="17"/>
        <v>0</v>
      </c>
      <c r="V108" s="44">
        <f t="shared" si="20"/>
        <v>0.71428571428571408</v>
      </c>
    </row>
    <row r="109" spans="18:22" x14ac:dyDescent="0.3">
      <c r="R109" s="90"/>
      <c r="S109" s="44">
        <v>395490</v>
      </c>
      <c r="T109" s="44">
        <v>1</v>
      </c>
      <c r="U109" s="90">
        <f t="shared" si="17"/>
        <v>0</v>
      </c>
      <c r="V109" s="44">
        <f t="shared" si="20"/>
        <v>0.78571428571428548</v>
      </c>
    </row>
    <row r="110" spans="18:22" x14ac:dyDescent="0.3">
      <c r="R110" s="90"/>
      <c r="S110" s="44">
        <v>396774</v>
      </c>
      <c r="T110" s="44">
        <v>11</v>
      </c>
      <c r="U110" s="90">
        <f t="shared" si="17"/>
        <v>0</v>
      </c>
      <c r="V110" s="44">
        <f t="shared" si="20"/>
        <v>0.85714285714285687</v>
      </c>
    </row>
    <row r="111" spans="18:22" x14ac:dyDescent="0.3">
      <c r="R111" s="90"/>
      <c r="S111" s="44">
        <v>396919</v>
      </c>
      <c r="T111" s="44">
        <v>10</v>
      </c>
      <c r="U111" s="90">
        <f t="shared" si="17"/>
        <v>0</v>
      </c>
      <c r="V111" s="44">
        <f t="shared" si="20"/>
        <v>0.92857142857142827</v>
      </c>
    </row>
    <row r="112" spans="18:22" x14ac:dyDescent="0.3">
      <c r="R112" s="93"/>
      <c r="S112" s="44">
        <v>397044</v>
      </c>
      <c r="T112" s="44">
        <v>22</v>
      </c>
      <c r="U112" s="93">
        <f t="shared" si="17"/>
        <v>0</v>
      </c>
      <c r="V112" s="44">
        <f t="shared" si="20"/>
        <v>0.99999999999999967</v>
      </c>
    </row>
    <row r="113" spans="18:22" x14ac:dyDescent="0.3">
      <c r="R113" s="92">
        <v>11</v>
      </c>
      <c r="S113" s="44">
        <v>384450</v>
      </c>
      <c r="T113" s="44">
        <v>2</v>
      </c>
      <c r="U113" s="92">
        <f t="shared" si="17"/>
        <v>0.5</v>
      </c>
      <c r="V113" s="44">
        <f>1/COUNT($S$113:$S$122)</f>
        <v>0.1</v>
      </c>
    </row>
    <row r="114" spans="18:22" x14ac:dyDescent="0.3">
      <c r="R114" s="90"/>
      <c r="S114" s="44">
        <v>385273</v>
      </c>
      <c r="T114" s="44">
        <v>2</v>
      </c>
      <c r="U114" s="90">
        <f t="shared" si="17"/>
        <v>0</v>
      </c>
      <c r="V114" s="44">
        <f>V113+1/COUNT($S$113:$S$122)</f>
        <v>0.2</v>
      </c>
    </row>
    <row r="115" spans="18:22" x14ac:dyDescent="0.3">
      <c r="R115" s="90"/>
      <c r="S115" s="44">
        <v>385736</v>
      </c>
      <c r="T115" s="44">
        <v>8</v>
      </c>
      <c r="U115" s="90">
        <f t="shared" si="17"/>
        <v>0</v>
      </c>
      <c r="V115" s="44">
        <f t="shared" ref="V115:V122" si="21">V114+1/COUNT($S$113:$S$122)</f>
        <v>0.30000000000000004</v>
      </c>
    </row>
    <row r="116" spans="18:22" x14ac:dyDescent="0.3">
      <c r="R116" s="90"/>
      <c r="S116" s="44">
        <v>386016</v>
      </c>
      <c r="T116" s="44">
        <v>0</v>
      </c>
      <c r="U116" s="90">
        <f t="shared" si="17"/>
        <v>0</v>
      </c>
      <c r="V116" s="44">
        <f t="shared" si="21"/>
        <v>0.4</v>
      </c>
    </row>
    <row r="117" spans="18:22" x14ac:dyDescent="0.3">
      <c r="R117" s="90"/>
      <c r="S117" s="44">
        <v>388234</v>
      </c>
      <c r="T117" s="44">
        <v>12</v>
      </c>
      <c r="U117" s="90">
        <f t="shared" si="17"/>
        <v>0</v>
      </c>
      <c r="V117" s="44">
        <f t="shared" si="21"/>
        <v>0.5</v>
      </c>
    </row>
    <row r="118" spans="18:22" x14ac:dyDescent="0.3">
      <c r="R118" s="90"/>
      <c r="S118" s="44">
        <v>389975</v>
      </c>
      <c r="T118" s="44">
        <v>6</v>
      </c>
      <c r="U118" s="90">
        <f t="shared" si="17"/>
        <v>0</v>
      </c>
      <c r="V118" s="44">
        <f t="shared" si="21"/>
        <v>0.6</v>
      </c>
    </row>
    <row r="119" spans="18:22" x14ac:dyDescent="0.3">
      <c r="R119" s="90"/>
      <c r="S119" s="44">
        <v>390071</v>
      </c>
      <c r="T119" s="44">
        <v>14</v>
      </c>
      <c r="U119" s="90">
        <f t="shared" si="17"/>
        <v>0</v>
      </c>
      <c r="V119" s="44">
        <f t="shared" si="21"/>
        <v>0.7</v>
      </c>
    </row>
    <row r="120" spans="18:22" x14ac:dyDescent="0.3">
      <c r="R120" s="90"/>
      <c r="S120" s="44">
        <v>390970</v>
      </c>
      <c r="T120" s="44">
        <v>11</v>
      </c>
      <c r="U120" s="90">
        <f t="shared" si="17"/>
        <v>0</v>
      </c>
      <c r="V120" s="44">
        <f t="shared" si="21"/>
        <v>0.79999999999999993</v>
      </c>
    </row>
    <row r="121" spans="18:22" x14ac:dyDescent="0.3">
      <c r="R121" s="90"/>
      <c r="S121" s="44">
        <v>395515</v>
      </c>
      <c r="T121" s="44">
        <v>9</v>
      </c>
      <c r="U121" s="90">
        <f t="shared" si="17"/>
        <v>0</v>
      </c>
      <c r="V121" s="44">
        <f t="shared" si="21"/>
        <v>0.89999999999999991</v>
      </c>
    </row>
    <row r="122" spans="18:22" x14ac:dyDescent="0.3">
      <c r="R122" s="93"/>
      <c r="S122" s="44">
        <v>398721</v>
      </c>
      <c r="T122" s="44">
        <v>13</v>
      </c>
      <c r="U122" s="93">
        <f t="shared" si="17"/>
        <v>0</v>
      </c>
      <c r="V122" s="44">
        <f t="shared" si="21"/>
        <v>0.99999999999999989</v>
      </c>
    </row>
    <row r="123" spans="18:22" x14ac:dyDescent="0.3">
      <c r="R123" s="92">
        <v>12</v>
      </c>
      <c r="S123" s="44">
        <v>387841</v>
      </c>
      <c r="T123" s="44">
        <v>6</v>
      </c>
      <c r="U123" s="92">
        <f t="shared" si="17"/>
        <v>0.54545454545454541</v>
      </c>
      <c r="V123" s="44">
        <f>1/COUNT($S$123:$S$132)</f>
        <v>0.1</v>
      </c>
    </row>
    <row r="124" spans="18:22" x14ac:dyDescent="0.3">
      <c r="R124" s="90"/>
      <c r="S124" s="44">
        <v>387871</v>
      </c>
      <c r="T124" s="44">
        <v>8</v>
      </c>
      <c r="U124" s="90">
        <f t="shared" si="17"/>
        <v>0</v>
      </c>
      <c r="V124" s="44">
        <f>V123+1/COUNT($S$123:$S$132)</f>
        <v>0.2</v>
      </c>
    </row>
    <row r="125" spans="18:22" x14ac:dyDescent="0.3">
      <c r="R125" s="90"/>
      <c r="S125" s="44">
        <v>388148</v>
      </c>
      <c r="T125" s="44">
        <v>7</v>
      </c>
      <c r="U125" s="90">
        <f t="shared" si="17"/>
        <v>0</v>
      </c>
      <c r="V125" s="44">
        <f t="shared" ref="V125:V132" si="22">V124+1/COUNT($S$123:$S$132)</f>
        <v>0.30000000000000004</v>
      </c>
    </row>
    <row r="126" spans="18:22" x14ac:dyDescent="0.3">
      <c r="R126" s="90"/>
      <c r="S126" s="44">
        <v>389222</v>
      </c>
      <c r="T126" s="44">
        <v>0</v>
      </c>
      <c r="U126" s="90">
        <f t="shared" si="17"/>
        <v>0</v>
      </c>
      <c r="V126" s="44">
        <f t="shared" si="22"/>
        <v>0.4</v>
      </c>
    </row>
    <row r="127" spans="18:22" x14ac:dyDescent="0.3">
      <c r="R127" s="90"/>
      <c r="S127" s="44">
        <v>389801</v>
      </c>
      <c r="T127" s="44">
        <v>8</v>
      </c>
      <c r="U127" s="90">
        <f t="shared" si="17"/>
        <v>0</v>
      </c>
      <c r="V127" s="44">
        <f t="shared" si="22"/>
        <v>0.5</v>
      </c>
    </row>
    <row r="128" spans="18:22" x14ac:dyDescent="0.3">
      <c r="R128" s="90"/>
      <c r="S128" s="44">
        <v>391961</v>
      </c>
      <c r="T128" s="44">
        <v>12</v>
      </c>
      <c r="U128" s="90">
        <f t="shared" si="17"/>
        <v>0</v>
      </c>
      <c r="V128" s="44">
        <f t="shared" si="22"/>
        <v>0.6</v>
      </c>
    </row>
    <row r="129" spans="18:22" x14ac:dyDescent="0.3">
      <c r="R129" s="90"/>
      <c r="S129" s="44">
        <v>393118</v>
      </c>
      <c r="T129" s="44">
        <v>3</v>
      </c>
      <c r="U129" s="90">
        <f t="shared" si="17"/>
        <v>0</v>
      </c>
      <c r="V129" s="44">
        <f t="shared" si="22"/>
        <v>0.7</v>
      </c>
    </row>
    <row r="130" spans="18:22" x14ac:dyDescent="0.3">
      <c r="R130" s="90"/>
      <c r="S130" s="44">
        <v>394028</v>
      </c>
      <c r="T130" s="44">
        <v>4</v>
      </c>
      <c r="U130" s="90">
        <f t="shared" si="17"/>
        <v>0</v>
      </c>
      <c r="V130" s="44">
        <f t="shared" si="22"/>
        <v>0.79999999999999993</v>
      </c>
    </row>
    <row r="131" spans="18:22" x14ac:dyDescent="0.3">
      <c r="R131" s="90"/>
      <c r="S131" s="44">
        <v>394062</v>
      </c>
      <c r="T131" s="44">
        <v>0</v>
      </c>
      <c r="U131" s="90">
        <f t="shared" si="17"/>
        <v>0</v>
      </c>
      <c r="V131" s="44">
        <f t="shared" si="22"/>
        <v>0.89999999999999991</v>
      </c>
    </row>
    <row r="132" spans="18:22" x14ac:dyDescent="0.3">
      <c r="R132" s="93"/>
      <c r="S132" s="44">
        <v>397969</v>
      </c>
      <c r="T132" s="44">
        <v>2</v>
      </c>
      <c r="U132" s="93">
        <f t="shared" ref="U132:U195" si="23">R132/$R$229</f>
        <v>0</v>
      </c>
      <c r="V132" s="44">
        <f t="shared" si="22"/>
        <v>0.99999999999999989</v>
      </c>
    </row>
    <row r="133" spans="18:22" x14ac:dyDescent="0.3">
      <c r="R133" s="92">
        <v>13</v>
      </c>
      <c r="S133" s="44">
        <v>390084</v>
      </c>
      <c r="T133" s="44">
        <v>9</v>
      </c>
      <c r="U133" s="92">
        <f t="shared" si="23"/>
        <v>0.59090909090909094</v>
      </c>
      <c r="V133" s="44">
        <f>1/COUNT($S$133:$S$139)</f>
        <v>0.14285714285714285</v>
      </c>
    </row>
    <row r="134" spans="18:22" x14ac:dyDescent="0.3">
      <c r="R134" s="90"/>
      <c r="S134" s="44">
        <v>392051</v>
      </c>
      <c r="T134" s="44">
        <v>15</v>
      </c>
      <c r="U134" s="90">
        <f t="shared" si="23"/>
        <v>0</v>
      </c>
      <c r="V134" s="44">
        <f>V133+1/COUNT($S$133:$S$139)</f>
        <v>0.2857142857142857</v>
      </c>
    </row>
    <row r="135" spans="18:22" x14ac:dyDescent="0.3">
      <c r="R135" s="90"/>
      <c r="S135" s="44">
        <v>392988</v>
      </c>
      <c r="T135" s="44">
        <v>14</v>
      </c>
      <c r="U135" s="90">
        <f t="shared" si="23"/>
        <v>0</v>
      </c>
      <c r="V135" s="44">
        <f t="shared" ref="V135:V139" si="24">V134+1/COUNT($S$133:$S$139)</f>
        <v>0.42857142857142855</v>
      </c>
    </row>
    <row r="136" spans="18:22" x14ac:dyDescent="0.3">
      <c r="R136" s="90"/>
      <c r="S136" s="44">
        <v>394060</v>
      </c>
      <c r="T136" s="44">
        <v>15</v>
      </c>
      <c r="U136" s="90">
        <f t="shared" si="23"/>
        <v>0</v>
      </c>
      <c r="V136" s="44">
        <f t="shared" si="24"/>
        <v>0.5714285714285714</v>
      </c>
    </row>
    <row r="137" spans="18:22" x14ac:dyDescent="0.3">
      <c r="R137" s="90"/>
      <c r="S137" s="44">
        <v>394903</v>
      </c>
      <c r="T137" s="44">
        <v>12</v>
      </c>
      <c r="U137" s="90">
        <f t="shared" si="23"/>
        <v>0</v>
      </c>
      <c r="V137" s="44">
        <f t="shared" si="24"/>
        <v>0.71428571428571419</v>
      </c>
    </row>
    <row r="138" spans="18:22" x14ac:dyDescent="0.3">
      <c r="R138" s="90"/>
      <c r="S138" s="44">
        <v>394922</v>
      </c>
      <c r="T138" s="44">
        <v>5</v>
      </c>
      <c r="U138" s="90">
        <f t="shared" si="23"/>
        <v>0</v>
      </c>
      <c r="V138" s="44">
        <f t="shared" si="24"/>
        <v>0.85714285714285698</v>
      </c>
    </row>
    <row r="139" spans="18:22" x14ac:dyDescent="0.3">
      <c r="R139" s="93"/>
      <c r="S139" s="44">
        <v>394950</v>
      </c>
      <c r="T139" s="44">
        <v>5</v>
      </c>
      <c r="U139" s="93">
        <f t="shared" si="23"/>
        <v>0</v>
      </c>
      <c r="V139" s="44">
        <f t="shared" si="24"/>
        <v>0.99999999999999978</v>
      </c>
    </row>
    <row r="140" spans="18:22" x14ac:dyDescent="0.3">
      <c r="R140" s="92">
        <v>14</v>
      </c>
      <c r="S140" s="44">
        <v>383029</v>
      </c>
      <c r="T140" s="44">
        <v>5</v>
      </c>
      <c r="U140" s="92">
        <f t="shared" si="23"/>
        <v>0.63636363636363635</v>
      </c>
      <c r="V140" s="44">
        <f>1/COUNT($S$140:$S$150)</f>
        <v>9.0909090909090912E-2</v>
      </c>
    </row>
    <row r="141" spans="18:22" x14ac:dyDescent="0.3">
      <c r="R141" s="90"/>
      <c r="S141" s="44">
        <v>384096</v>
      </c>
      <c r="T141" s="44">
        <v>11</v>
      </c>
      <c r="U141" s="90">
        <f t="shared" si="23"/>
        <v>0</v>
      </c>
      <c r="V141" s="44">
        <f>V140+1/COUNT($S$140:$S$150)</f>
        <v>0.18181818181818182</v>
      </c>
    </row>
    <row r="142" spans="18:22" x14ac:dyDescent="0.3">
      <c r="R142" s="90"/>
      <c r="S142" s="44">
        <v>387913</v>
      </c>
      <c r="T142" s="44">
        <v>14</v>
      </c>
      <c r="U142" s="90">
        <f t="shared" si="23"/>
        <v>0</v>
      </c>
      <c r="V142" s="44">
        <f t="shared" ref="V142:V150" si="25">V141+1/COUNT($S$140:$S$150)</f>
        <v>0.27272727272727271</v>
      </c>
    </row>
    <row r="143" spans="18:22" x14ac:dyDescent="0.3">
      <c r="R143" s="90"/>
      <c r="S143" s="44">
        <v>388807</v>
      </c>
      <c r="T143" s="44">
        <v>6</v>
      </c>
      <c r="U143" s="90">
        <f t="shared" si="23"/>
        <v>0</v>
      </c>
      <c r="V143" s="44">
        <f t="shared" si="25"/>
        <v>0.36363636363636365</v>
      </c>
    </row>
    <row r="144" spans="18:22" x14ac:dyDescent="0.3">
      <c r="R144" s="90"/>
      <c r="S144" s="44">
        <v>390123</v>
      </c>
      <c r="T144" s="44">
        <v>0</v>
      </c>
      <c r="U144" s="90">
        <f t="shared" si="23"/>
        <v>0</v>
      </c>
      <c r="V144" s="44">
        <f t="shared" si="25"/>
        <v>0.45454545454545459</v>
      </c>
    </row>
    <row r="145" spans="18:22" x14ac:dyDescent="0.3">
      <c r="R145" s="90"/>
      <c r="S145" s="44">
        <v>392646</v>
      </c>
      <c r="T145" s="44">
        <v>11</v>
      </c>
      <c r="U145" s="90">
        <f t="shared" si="23"/>
        <v>0</v>
      </c>
      <c r="V145" s="44">
        <f t="shared" si="25"/>
        <v>0.54545454545454553</v>
      </c>
    </row>
    <row r="146" spans="18:22" x14ac:dyDescent="0.3">
      <c r="R146" s="90"/>
      <c r="S146" s="44">
        <v>394410</v>
      </c>
      <c r="T146" s="44">
        <v>4</v>
      </c>
      <c r="U146" s="90">
        <f t="shared" si="23"/>
        <v>0</v>
      </c>
      <c r="V146" s="44">
        <f t="shared" si="25"/>
        <v>0.63636363636363646</v>
      </c>
    </row>
    <row r="147" spans="18:22" x14ac:dyDescent="0.3">
      <c r="R147" s="90"/>
      <c r="S147" s="44">
        <v>395560</v>
      </c>
      <c r="T147" s="44">
        <v>8</v>
      </c>
      <c r="U147" s="90">
        <f t="shared" si="23"/>
        <v>0</v>
      </c>
      <c r="V147" s="44">
        <f t="shared" si="25"/>
        <v>0.7272727272727274</v>
      </c>
    </row>
    <row r="148" spans="18:22" x14ac:dyDescent="0.3">
      <c r="R148" s="90"/>
      <c r="S148" s="44">
        <v>396772</v>
      </c>
      <c r="T148" s="44">
        <v>2</v>
      </c>
      <c r="U148" s="90">
        <f t="shared" si="23"/>
        <v>0</v>
      </c>
      <c r="V148" s="44">
        <f t="shared" si="25"/>
        <v>0.81818181818181834</v>
      </c>
    </row>
    <row r="149" spans="18:22" x14ac:dyDescent="0.3">
      <c r="R149" s="90"/>
      <c r="S149" s="44">
        <v>397043</v>
      </c>
      <c r="T149" s="44">
        <v>1</v>
      </c>
      <c r="U149" s="90">
        <f t="shared" si="23"/>
        <v>0</v>
      </c>
      <c r="V149" s="44">
        <f t="shared" si="25"/>
        <v>0.90909090909090928</v>
      </c>
    </row>
    <row r="150" spans="18:22" x14ac:dyDescent="0.3">
      <c r="R150" s="93"/>
      <c r="S150" s="44">
        <v>397965</v>
      </c>
      <c r="T150" s="44">
        <v>13</v>
      </c>
      <c r="U150" s="93">
        <f t="shared" si="23"/>
        <v>0</v>
      </c>
      <c r="V150" s="44">
        <f t="shared" si="25"/>
        <v>1.0000000000000002</v>
      </c>
    </row>
    <row r="151" spans="18:22" x14ac:dyDescent="0.3">
      <c r="R151" s="92">
        <v>15</v>
      </c>
      <c r="S151" s="44">
        <v>383039</v>
      </c>
      <c r="T151" s="44">
        <v>9</v>
      </c>
      <c r="U151" s="92">
        <f t="shared" si="23"/>
        <v>0.68181818181818177</v>
      </c>
      <c r="V151" s="44">
        <f>1/COUNT($S$151:$S$161)</f>
        <v>9.0909090909090912E-2</v>
      </c>
    </row>
    <row r="152" spans="18:22" x14ac:dyDescent="0.3">
      <c r="R152" s="90"/>
      <c r="S152" s="44">
        <v>385172</v>
      </c>
      <c r="T152" s="44">
        <v>0</v>
      </c>
      <c r="U152" s="90">
        <f t="shared" si="23"/>
        <v>0</v>
      </c>
      <c r="V152" s="44">
        <f>V151+1/COUNT($S$151:$S$161)</f>
        <v>0.18181818181818182</v>
      </c>
    </row>
    <row r="153" spans="18:22" x14ac:dyDescent="0.3">
      <c r="R153" s="90"/>
      <c r="S153" s="44">
        <v>385978</v>
      </c>
      <c r="T153" s="44">
        <v>0</v>
      </c>
      <c r="U153" s="90">
        <f t="shared" si="23"/>
        <v>0</v>
      </c>
      <c r="V153" s="44">
        <f t="shared" ref="V153:V161" si="26">V152+1/COUNT($S$151:$S$161)</f>
        <v>0.27272727272727271</v>
      </c>
    </row>
    <row r="154" spans="18:22" x14ac:dyDescent="0.3">
      <c r="R154" s="90"/>
      <c r="S154" s="44">
        <v>389715</v>
      </c>
      <c r="T154" s="44">
        <v>13</v>
      </c>
      <c r="U154" s="90">
        <f t="shared" si="23"/>
        <v>0</v>
      </c>
      <c r="V154" s="44">
        <f t="shared" si="26"/>
        <v>0.36363636363636365</v>
      </c>
    </row>
    <row r="155" spans="18:22" x14ac:dyDescent="0.3">
      <c r="R155" s="90"/>
      <c r="S155" s="44">
        <v>389877</v>
      </c>
      <c r="T155" s="44">
        <v>13</v>
      </c>
      <c r="U155" s="90">
        <f t="shared" si="23"/>
        <v>0</v>
      </c>
      <c r="V155" s="44">
        <f t="shared" si="26"/>
        <v>0.45454545454545459</v>
      </c>
    </row>
    <row r="156" spans="18:22" x14ac:dyDescent="0.3">
      <c r="R156" s="90"/>
      <c r="S156" s="53">
        <v>389953</v>
      </c>
      <c r="T156" s="53">
        <v>19</v>
      </c>
      <c r="U156" s="90">
        <f t="shared" si="23"/>
        <v>0</v>
      </c>
      <c r="V156" s="44">
        <f t="shared" si="26"/>
        <v>0.54545454545454553</v>
      </c>
    </row>
    <row r="157" spans="18:22" x14ac:dyDescent="0.3">
      <c r="R157" s="90"/>
      <c r="S157" s="44">
        <v>390776</v>
      </c>
      <c r="T157" s="44">
        <v>4</v>
      </c>
      <c r="U157" s="90">
        <f t="shared" si="23"/>
        <v>0</v>
      </c>
      <c r="V157" s="44">
        <f t="shared" si="26"/>
        <v>0.63636363636363646</v>
      </c>
    </row>
    <row r="158" spans="18:22" x14ac:dyDescent="0.3">
      <c r="R158" s="90"/>
      <c r="S158" s="44">
        <v>391805</v>
      </c>
      <c r="T158" s="44">
        <v>10</v>
      </c>
      <c r="U158" s="90">
        <f t="shared" si="23"/>
        <v>0</v>
      </c>
      <c r="V158" s="44">
        <f t="shared" si="26"/>
        <v>0.7272727272727274</v>
      </c>
    </row>
    <row r="159" spans="18:22" x14ac:dyDescent="0.3">
      <c r="R159" s="90"/>
      <c r="S159" s="44">
        <v>392648</v>
      </c>
      <c r="T159" s="44">
        <v>10</v>
      </c>
      <c r="U159" s="90">
        <f t="shared" si="23"/>
        <v>0</v>
      </c>
      <c r="V159" s="44">
        <f t="shared" si="26"/>
        <v>0.81818181818181834</v>
      </c>
    </row>
    <row r="160" spans="18:22" x14ac:dyDescent="0.3">
      <c r="R160" s="90"/>
      <c r="S160" s="44">
        <v>393966</v>
      </c>
      <c r="T160" s="44">
        <v>0</v>
      </c>
      <c r="U160" s="90">
        <f t="shared" si="23"/>
        <v>0</v>
      </c>
      <c r="V160" s="44">
        <f t="shared" si="26"/>
        <v>0.90909090909090928</v>
      </c>
    </row>
    <row r="161" spans="18:22" x14ac:dyDescent="0.3">
      <c r="R161" s="93"/>
      <c r="S161" s="44">
        <v>396723</v>
      </c>
      <c r="T161" s="44">
        <v>2</v>
      </c>
      <c r="U161" s="93">
        <f t="shared" si="23"/>
        <v>0</v>
      </c>
      <c r="V161" s="44">
        <f t="shared" si="26"/>
        <v>1.0000000000000002</v>
      </c>
    </row>
    <row r="162" spans="18:22" x14ac:dyDescent="0.3">
      <c r="R162" s="92">
        <v>16</v>
      </c>
      <c r="S162" s="44">
        <v>385798</v>
      </c>
      <c r="T162" s="44">
        <v>8</v>
      </c>
      <c r="U162" s="92">
        <f t="shared" si="23"/>
        <v>0.72727272727272729</v>
      </c>
      <c r="V162" s="44">
        <f>1/COUNT($S$162:$S$173)</f>
        <v>8.3333333333333329E-2</v>
      </c>
    </row>
    <row r="163" spans="18:22" x14ac:dyDescent="0.3">
      <c r="R163" s="90"/>
      <c r="S163" s="44">
        <v>388063</v>
      </c>
      <c r="T163" s="44">
        <v>4</v>
      </c>
      <c r="U163" s="90">
        <f t="shared" si="23"/>
        <v>0</v>
      </c>
      <c r="V163" s="44">
        <f>V162+1/COUNT($S$162:$S$173)</f>
        <v>0.16666666666666666</v>
      </c>
    </row>
    <row r="164" spans="18:22" x14ac:dyDescent="0.3">
      <c r="R164" s="90"/>
      <c r="S164" s="44">
        <v>388600</v>
      </c>
      <c r="T164" s="44">
        <v>2</v>
      </c>
      <c r="U164" s="90">
        <f t="shared" si="23"/>
        <v>0</v>
      </c>
      <c r="V164" s="44">
        <f t="shared" ref="V164:V173" si="27">V163+1/COUNT($S$162:$S$173)</f>
        <v>0.25</v>
      </c>
    </row>
    <row r="165" spans="18:22" x14ac:dyDescent="0.3">
      <c r="R165" s="90"/>
      <c r="S165" s="44">
        <v>389712</v>
      </c>
      <c r="T165" s="44">
        <v>11</v>
      </c>
      <c r="U165" s="90">
        <f t="shared" si="23"/>
        <v>0</v>
      </c>
      <c r="V165" s="44">
        <f t="shared" si="27"/>
        <v>0.33333333333333331</v>
      </c>
    </row>
    <row r="166" spans="18:22" x14ac:dyDescent="0.3">
      <c r="R166" s="90"/>
      <c r="S166" s="44">
        <v>389789</v>
      </c>
      <c r="T166" s="44">
        <v>10</v>
      </c>
      <c r="U166" s="90">
        <f t="shared" si="23"/>
        <v>0</v>
      </c>
      <c r="V166" s="44">
        <f t="shared" si="27"/>
        <v>0.41666666666666663</v>
      </c>
    </row>
    <row r="167" spans="18:22" x14ac:dyDescent="0.3">
      <c r="R167" s="90"/>
      <c r="S167" s="44">
        <v>392652</v>
      </c>
      <c r="T167" s="44">
        <v>12</v>
      </c>
      <c r="U167" s="90">
        <f t="shared" si="23"/>
        <v>0</v>
      </c>
      <c r="V167" s="44">
        <f t="shared" si="27"/>
        <v>0.49999999999999994</v>
      </c>
    </row>
    <row r="168" spans="18:22" x14ac:dyDescent="0.3">
      <c r="R168" s="90"/>
      <c r="S168" s="44">
        <v>393150</v>
      </c>
      <c r="T168" s="44">
        <v>13</v>
      </c>
      <c r="U168" s="90">
        <f t="shared" si="23"/>
        <v>0</v>
      </c>
      <c r="V168" s="44">
        <f t="shared" si="27"/>
        <v>0.58333333333333326</v>
      </c>
    </row>
    <row r="169" spans="18:22" x14ac:dyDescent="0.3">
      <c r="R169" s="90"/>
      <c r="S169" s="44">
        <v>394961</v>
      </c>
      <c r="T169" s="44">
        <v>4</v>
      </c>
      <c r="U169" s="90">
        <f t="shared" si="23"/>
        <v>0</v>
      </c>
      <c r="V169" s="44">
        <f t="shared" si="27"/>
        <v>0.66666666666666663</v>
      </c>
    </row>
    <row r="170" spans="18:22" x14ac:dyDescent="0.3">
      <c r="R170" s="90"/>
      <c r="S170" s="44">
        <v>395642</v>
      </c>
      <c r="T170" s="44">
        <v>15</v>
      </c>
      <c r="U170" s="90">
        <f t="shared" si="23"/>
        <v>0</v>
      </c>
      <c r="V170" s="44">
        <f t="shared" si="27"/>
        <v>0.75</v>
      </c>
    </row>
    <row r="171" spans="18:22" x14ac:dyDescent="0.3">
      <c r="R171" s="90"/>
      <c r="S171" s="44">
        <v>395680</v>
      </c>
      <c r="T171" s="44">
        <v>7</v>
      </c>
      <c r="U171" s="90">
        <f t="shared" si="23"/>
        <v>0</v>
      </c>
      <c r="V171" s="44">
        <f t="shared" si="27"/>
        <v>0.83333333333333337</v>
      </c>
    </row>
    <row r="172" spans="18:22" x14ac:dyDescent="0.3">
      <c r="R172" s="90"/>
      <c r="S172" s="44">
        <v>395717</v>
      </c>
      <c r="T172" s="44">
        <v>1</v>
      </c>
      <c r="U172" s="90">
        <f t="shared" si="23"/>
        <v>0</v>
      </c>
      <c r="V172" s="44">
        <f t="shared" si="27"/>
        <v>0.91666666666666674</v>
      </c>
    </row>
    <row r="173" spans="18:22" x14ac:dyDescent="0.3">
      <c r="R173" s="93"/>
      <c r="S173" s="44">
        <v>398485</v>
      </c>
      <c r="T173" s="44">
        <v>11</v>
      </c>
      <c r="U173" s="93">
        <f t="shared" si="23"/>
        <v>0</v>
      </c>
      <c r="V173" s="44">
        <f t="shared" si="27"/>
        <v>1</v>
      </c>
    </row>
    <row r="174" spans="18:22" x14ac:dyDescent="0.3">
      <c r="R174" s="92">
        <v>17</v>
      </c>
      <c r="S174" s="44">
        <v>384101</v>
      </c>
      <c r="T174" s="44">
        <v>9</v>
      </c>
      <c r="U174" s="92">
        <f t="shared" si="23"/>
        <v>0.77272727272727271</v>
      </c>
      <c r="V174" s="44">
        <f>1/COUNT($S$174:$S$181)</f>
        <v>0.125</v>
      </c>
    </row>
    <row r="175" spans="18:22" x14ac:dyDescent="0.3">
      <c r="R175" s="90"/>
      <c r="S175" s="44">
        <v>385808</v>
      </c>
      <c r="T175" s="44">
        <v>8</v>
      </c>
      <c r="U175" s="90">
        <f t="shared" si="23"/>
        <v>0</v>
      </c>
      <c r="V175" s="44">
        <f>V174+1/COUNT($S$174:$S$181)</f>
        <v>0.25</v>
      </c>
    </row>
    <row r="176" spans="18:22" x14ac:dyDescent="0.3">
      <c r="R176" s="90"/>
      <c r="S176" s="44">
        <v>388062</v>
      </c>
      <c r="T176" s="44">
        <v>29</v>
      </c>
      <c r="U176" s="90">
        <f t="shared" si="23"/>
        <v>0</v>
      </c>
      <c r="V176" s="44">
        <f t="shared" ref="V176:V181" si="28">V175+1/COUNT($S$174:$S$181)</f>
        <v>0.375</v>
      </c>
    </row>
    <row r="177" spans="18:22" x14ac:dyDescent="0.3">
      <c r="R177" s="90"/>
      <c r="S177" s="44">
        <v>392658</v>
      </c>
      <c r="T177" s="44">
        <v>8</v>
      </c>
      <c r="U177" s="90">
        <f t="shared" si="23"/>
        <v>0</v>
      </c>
      <c r="V177" s="44">
        <f t="shared" si="28"/>
        <v>0.5</v>
      </c>
    </row>
    <row r="178" spans="18:22" x14ac:dyDescent="0.3">
      <c r="R178" s="90"/>
      <c r="S178" s="44">
        <v>394106</v>
      </c>
      <c r="T178" s="44">
        <v>6</v>
      </c>
      <c r="U178" s="90">
        <f t="shared" si="23"/>
        <v>0</v>
      </c>
      <c r="V178" s="44">
        <f t="shared" si="28"/>
        <v>0.625</v>
      </c>
    </row>
    <row r="179" spans="18:22" x14ac:dyDescent="0.3">
      <c r="R179" s="90"/>
      <c r="S179" s="44">
        <v>394936</v>
      </c>
      <c r="T179" s="44">
        <v>8</v>
      </c>
      <c r="U179" s="90">
        <f t="shared" si="23"/>
        <v>0</v>
      </c>
      <c r="V179" s="44">
        <f t="shared" si="28"/>
        <v>0.75</v>
      </c>
    </row>
    <row r="180" spans="18:22" x14ac:dyDescent="0.3">
      <c r="R180" s="90"/>
      <c r="S180" s="44">
        <v>396877</v>
      </c>
      <c r="T180" s="44">
        <v>2</v>
      </c>
      <c r="U180" s="90">
        <f t="shared" si="23"/>
        <v>0</v>
      </c>
      <c r="V180" s="44">
        <f t="shared" si="28"/>
        <v>0.875</v>
      </c>
    </row>
    <row r="181" spans="18:22" x14ac:dyDescent="0.3">
      <c r="R181" s="93"/>
      <c r="S181" s="53">
        <v>396997</v>
      </c>
      <c r="T181" s="53">
        <v>2</v>
      </c>
      <c r="U181" s="93">
        <f t="shared" si="23"/>
        <v>0</v>
      </c>
      <c r="V181" s="44">
        <f t="shared" si="28"/>
        <v>1</v>
      </c>
    </row>
    <row r="182" spans="18:22" x14ac:dyDescent="0.3">
      <c r="R182" s="92">
        <v>18</v>
      </c>
      <c r="S182" s="44">
        <v>383244</v>
      </c>
      <c r="T182" s="44">
        <v>9</v>
      </c>
      <c r="U182" s="92">
        <f t="shared" si="23"/>
        <v>0.81818181818181823</v>
      </c>
      <c r="V182" s="44">
        <f>1/COUNT($S$182:$S$188)</f>
        <v>0.14285714285714285</v>
      </c>
    </row>
    <row r="183" spans="18:22" x14ac:dyDescent="0.3">
      <c r="R183" s="90"/>
      <c r="S183" s="44">
        <v>389220</v>
      </c>
      <c r="T183" s="44">
        <v>1</v>
      </c>
      <c r="U183" s="90">
        <f t="shared" si="23"/>
        <v>0</v>
      </c>
      <c r="V183" s="44">
        <f>V182+1/COUNT($S$182:$S$188)</f>
        <v>0.2857142857142857</v>
      </c>
    </row>
    <row r="184" spans="18:22" x14ac:dyDescent="0.3">
      <c r="R184" s="90"/>
      <c r="S184" s="44">
        <v>394057</v>
      </c>
      <c r="T184" s="44">
        <v>14</v>
      </c>
      <c r="U184" s="90">
        <f t="shared" si="23"/>
        <v>0</v>
      </c>
      <c r="V184" s="44">
        <f t="shared" ref="V184:V188" si="29">V183+1/COUNT($S$182:$S$188)</f>
        <v>0.42857142857142855</v>
      </c>
    </row>
    <row r="185" spans="18:22" x14ac:dyDescent="0.3">
      <c r="R185" s="90"/>
      <c r="S185" s="44">
        <v>395007</v>
      </c>
      <c r="T185" s="44">
        <v>5</v>
      </c>
      <c r="U185" s="90">
        <f t="shared" si="23"/>
        <v>0</v>
      </c>
      <c r="V185" s="44">
        <f t="shared" si="29"/>
        <v>0.5714285714285714</v>
      </c>
    </row>
    <row r="186" spans="18:22" x14ac:dyDescent="0.3">
      <c r="R186" s="90"/>
      <c r="S186" s="44">
        <v>395571</v>
      </c>
      <c r="T186" s="44">
        <v>7</v>
      </c>
      <c r="U186" s="90">
        <f t="shared" si="23"/>
        <v>0</v>
      </c>
      <c r="V186" s="44">
        <f t="shared" si="29"/>
        <v>0.71428571428571419</v>
      </c>
    </row>
    <row r="187" spans="18:22" x14ac:dyDescent="0.3">
      <c r="R187" s="90"/>
      <c r="S187" s="44">
        <v>397088</v>
      </c>
      <c r="T187" s="44">
        <v>8</v>
      </c>
      <c r="U187" s="90">
        <f t="shared" si="23"/>
        <v>0</v>
      </c>
      <c r="V187" s="44">
        <f t="shared" si="29"/>
        <v>0.85714285714285698</v>
      </c>
    </row>
    <row r="188" spans="18:22" x14ac:dyDescent="0.3">
      <c r="R188" s="93"/>
      <c r="S188" s="44">
        <v>398168</v>
      </c>
      <c r="T188" s="44">
        <v>12</v>
      </c>
      <c r="U188" s="93">
        <f t="shared" si="23"/>
        <v>0</v>
      </c>
      <c r="V188" s="44">
        <f t="shared" si="29"/>
        <v>0.99999999999999978</v>
      </c>
    </row>
    <row r="189" spans="18:22" x14ac:dyDescent="0.3">
      <c r="R189" s="92">
        <v>19</v>
      </c>
      <c r="S189" s="44">
        <v>383031</v>
      </c>
      <c r="T189" s="44">
        <v>4</v>
      </c>
      <c r="U189" s="92">
        <f t="shared" si="23"/>
        <v>0.86363636363636365</v>
      </c>
      <c r="V189" s="44">
        <f>1/COUNT($S$189:$S$199)</f>
        <v>9.0909090909090912E-2</v>
      </c>
    </row>
    <row r="190" spans="18:22" x14ac:dyDescent="0.3">
      <c r="R190" s="90"/>
      <c r="S190" s="44">
        <v>384094</v>
      </c>
      <c r="T190" s="44">
        <v>14</v>
      </c>
      <c r="U190" s="90">
        <f t="shared" si="23"/>
        <v>0</v>
      </c>
      <c r="V190" s="44">
        <f>V189+1/COUNT($S$189:$S$199)</f>
        <v>0.18181818181818182</v>
      </c>
    </row>
    <row r="191" spans="18:22" x14ac:dyDescent="0.3">
      <c r="R191" s="90"/>
      <c r="S191" s="44">
        <v>384117</v>
      </c>
      <c r="T191" s="44">
        <v>9</v>
      </c>
      <c r="U191" s="90">
        <f t="shared" si="23"/>
        <v>0</v>
      </c>
      <c r="V191" s="44">
        <f t="shared" ref="V191:V199" si="30">V190+1/COUNT($S$189:$S$199)</f>
        <v>0.27272727272727271</v>
      </c>
    </row>
    <row r="192" spans="18:22" x14ac:dyDescent="0.3">
      <c r="R192" s="90"/>
      <c r="S192" s="44">
        <v>388195</v>
      </c>
      <c r="T192" s="44">
        <v>10</v>
      </c>
      <c r="U192" s="90">
        <f t="shared" si="23"/>
        <v>0</v>
      </c>
      <c r="V192" s="44">
        <f t="shared" si="30"/>
        <v>0.36363636363636365</v>
      </c>
    </row>
    <row r="193" spans="18:22" x14ac:dyDescent="0.3">
      <c r="R193" s="90"/>
      <c r="S193" s="44">
        <v>390073</v>
      </c>
      <c r="T193" s="44">
        <v>10</v>
      </c>
      <c r="U193" s="90">
        <f t="shared" si="23"/>
        <v>0</v>
      </c>
      <c r="V193" s="44">
        <f t="shared" si="30"/>
        <v>0.45454545454545459</v>
      </c>
    </row>
    <row r="194" spans="18:22" x14ac:dyDescent="0.3">
      <c r="R194" s="90"/>
      <c r="S194" s="44">
        <v>392431</v>
      </c>
      <c r="T194" s="44">
        <v>4</v>
      </c>
      <c r="U194" s="90">
        <f t="shared" si="23"/>
        <v>0</v>
      </c>
      <c r="V194" s="44">
        <f t="shared" si="30"/>
        <v>0.54545454545454553</v>
      </c>
    </row>
    <row r="195" spans="18:22" x14ac:dyDescent="0.3">
      <c r="R195" s="90"/>
      <c r="S195" s="44">
        <v>393915</v>
      </c>
      <c r="T195" s="44">
        <v>6</v>
      </c>
      <c r="U195" s="90">
        <f t="shared" si="23"/>
        <v>0</v>
      </c>
      <c r="V195" s="44">
        <f t="shared" si="30"/>
        <v>0.63636363636363646</v>
      </c>
    </row>
    <row r="196" spans="18:22" x14ac:dyDescent="0.3">
      <c r="R196" s="90"/>
      <c r="S196" s="44">
        <v>394131</v>
      </c>
      <c r="T196" s="44">
        <v>9</v>
      </c>
      <c r="U196" s="90">
        <f t="shared" ref="U196:U228" si="31">R196/$R$229</f>
        <v>0</v>
      </c>
      <c r="V196" s="44">
        <f t="shared" si="30"/>
        <v>0.7272727272727274</v>
      </c>
    </row>
    <row r="197" spans="18:22" x14ac:dyDescent="0.3">
      <c r="R197" s="90"/>
      <c r="S197" s="44">
        <v>395016</v>
      </c>
      <c r="T197" s="44">
        <v>15</v>
      </c>
      <c r="U197" s="90">
        <f t="shared" si="31"/>
        <v>0</v>
      </c>
      <c r="V197" s="44">
        <f t="shared" si="30"/>
        <v>0.81818181818181834</v>
      </c>
    </row>
    <row r="198" spans="18:22" x14ac:dyDescent="0.3">
      <c r="R198" s="90"/>
      <c r="S198" s="44">
        <v>395665</v>
      </c>
      <c r="T198" s="44">
        <v>8</v>
      </c>
      <c r="U198" s="90">
        <f t="shared" si="31"/>
        <v>0</v>
      </c>
      <c r="V198" s="44">
        <f t="shared" si="30"/>
        <v>0.90909090909090928</v>
      </c>
    </row>
    <row r="199" spans="18:22" x14ac:dyDescent="0.3">
      <c r="R199" s="93"/>
      <c r="S199" s="44">
        <v>398234</v>
      </c>
      <c r="T199" s="44">
        <v>6</v>
      </c>
      <c r="U199" s="93">
        <f t="shared" si="31"/>
        <v>0</v>
      </c>
      <c r="V199" s="44">
        <f t="shared" si="30"/>
        <v>1.0000000000000002</v>
      </c>
    </row>
    <row r="200" spans="18:22" x14ac:dyDescent="0.3">
      <c r="R200" s="92">
        <v>20</v>
      </c>
      <c r="S200" s="53">
        <v>384138</v>
      </c>
      <c r="T200" s="53">
        <v>11</v>
      </c>
      <c r="U200" s="92">
        <f t="shared" si="31"/>
        <v>0.90909090909090906</v>
      </c>
      <c r="V200" s="44">
        <f>1/COUNT($S$200:$S$207)</f>
        <v>0.125</v>
      </c>
    </row>
    <row r="201" spans="18:22" x14ac:dyDescent="0.3">
      <c r="R201" s="90"/>
      <c r="S201" s="44">
        <v>384181</v>
      </c>
      <c r="T201" s="44">
        <v>0</v>
      </c>
      <c r="U201" s="90">
        <f t="shared" si="31"/>
        <v>0</v>
      </c>
      <c r="V201" s="44">
        <f>V200+1/COUNT($S$200:$S$207)</f>
        <v>0.25</v>
      </c>
    </row>
    <row r="202" spans="18:22" x14ac:dyDescent="0.3">
      <c r="R202" s="90"/>
      <c r="S202" s="44">
        <v>385807</v>
      </c>
      <c r="T202" s="44">
        <v>9</v>
      </c>
      <c r="U202" s="90">
        <f t="shared" si="31"/>
        <v>0</v>
      </c>
      <c r="V202" s="44">
        <f t="shared" ref="V202:V207" si="32">V201+1/COUNT($S$200:$S$207)</f>
        <v>0.375</v>
      </c>
    </row>
    <row r="203" spans="18:22" x14ac:dyDescent="0.3">
      <c r="R203" s="90"/>
      <c r="S203" s="44">
        <v>387885</v>
      </c>
      <c r="T203" s="44">
        <v>6</v>
      </c>
      <c r="U203" s="90">
        <f t="shared" si="31"/>
        <v>0</v>
      </c>
      <c r="V203" s="44">
        <f t="shared" si="32"/>
        <v>0.5</v>
      </c>
    </row>
    <row r="204" spans="18:22" x14ac:dyDescent="0.3">
      <c r="R204" s="90"/>
      <c r="S204" s="44">
        <v>388827</v>
      </c>
      <c r="T204" s="44">
        <v>1</v>
      </c>
      <c r="U204" s="90">
        <f t="shared" si="31"/>
        <v>0</v>
      </c>
      <c r="V204" s="44">
        <f t="shared" si="32"/>
        <v>0.625</v>
      </c>
    </row>
    <row r="205" spans="18:22" x14ac:dyDescent="0.3">
      <c r="R205" s="90"/>
      <c r="S205" s="44">
        <v>390882</v>
      </c>
      <c r="T205" s="44">
        <v>24</v>
      </c>
      <c r="U205" s="90">
        <f t="shared" si="31"/>
        <v>0</v>
      </c>
      <c r="V205" s="44">
        <f t="shared" si="32"/>
        <v>0.75</v>
      </c>
    </row>
    <row r="206" spans="18:22" x14ac:dyDescent="0.3">
      <c r="R206" s="90"/>
      <c r="S206" s="44">
        <v>394064</v>
      </c>
      <c r="T206" s="44">
        <v>4</v>
      </c>
      <c r="U206" s="90">
        <f t="shared" si="31"/>
        <v>0</v>
      </c>
      <c r="V206" s="44">
        <f t="shared" si="32"/>
        <v>0.875</v>
      </c>
    </row>
    <row r="207" spans="18:22" x14ac:dyDescent="0.3">
      <c r="R207" s="93"/>
      <c r="S207" s="53">
        <v>398448</v>
      </c>
      <c r="T207" s="53">
        <v>8</v>
      </c>
      <c r="U207" s="93">
        <f t="shared" si="31"/>
        <v>0</v>
      </c>
      <c r="V207" s="44">
        <f t="shared" si="32"/>
        <v>1</v>
      </c>
    </row>
    <row r="208" spans="18:22" x14ac:dyDescent="0.3">
      <c r="R208" s="92">
        <v>21</v>
      </c>
      <c r="S208" s="44">
        <v>384202</v>
      </c>
      <c r="T208" s="44">
        <v>10</v>
      </c>
      <c r="U208" s="92">
        <f t="shared" si="31"/>
        <v>0.95454545454545459</v>
      </c>
      <c r="V208" s="44">
        <f>1/COUNT($S$208:$S$214)</f>
        <v>0.14285714285714285</v>
      </c>
    </row>
    <row r="209" spans="18:22" x14ac:dyDescent="0.3">
      <c r="R209" s="90"/>
      <c r="S209" s="44">
        <v>388066</v>
      </c>
      <c r="T209" s="44">
        <v>6</v>
      </c>
      <c r="U209" s="90">
        <f t="shared" si="31"/>
        <v>0</v>
      </c>
      <c r="V209" s="44">
        <f>V208+1/COUNT($S$208:$S$214)</f>
        <v>0.2857142857142857</v>
      </c>
    </row>
    <row r="210" spans="18:22" x14ac:dyDescent="0.3">
      <c r="R210" s="90"/>
      <c r="S210" s="44">
        <v>389716</v>
      </c>
      <c r="T210" s="44">
        <v>1</v>
      </c>
      <c r="U210" s="90">
        <f t="shared" si="31"/>
        <v>0</v>
      </c>
      <c r="V210" s="44">
        <f t="shared" ref="V210:V214" si="33">V209+1/COUNT($S$208:$S$214)</f>
        <v>0.42857142857142855</v>
      </c>
    </row>
    <row r="211" spans="18:22" x14ac:dyDescent="0.3">
      <c r="R211" s="90"/>
      <c r="S211" s="44">
        <v>393110</v>
      </c>
      <c r="T211" s="44">
        <v>1</v>
      </c>
      <c r="U211" s="90">
        <f t="shared" si="31"/>
        <v>0</v>
      </c>
      <c r="V211" s="44">
        <f t="shared" si="33"/>
        <v>0.5714285714285714</v>
      </c>
    </row>
    <row r="212" spans="18:22" x14ac:dyDescent="0.3">
      <c r="R212" s="90"/>
      <c r="S212" s="44">
        <v>394121</v>
      </c>
      <c r="T212" s="44">
        <v>8</v>
      </c>
      <c r="U212" s="90">
        <f t="shared" si="31"/>
        <v>0</v>
      </c>
      <c r="V212" s="44">
        <f t="shared" si="33"/>
        <v>0.71428571428571419</v>
      </c>
    </row>
    <row r="213" spans="18:22" x14ac:dyDescent="0.3">
      <c r="R213" s="90"/>
      <c r="S213" s="44">
        <v>394398</v>
      </c>
      <c r="T213" s="44">
        <v>4</v>
      </c>
      <c r="U213" s="90">
        <f t="shared" si="31"/>
        <v>0</v>
      </c>
      <c r="V213" s="44">
        <f t="shared" si="33"/>
        <v>0.85714285714285698</v>
      </c>
    </row>
    <row r="214" spans="18:22" x14ac:dyDescent="0.3">
      <c r="R214" s="93"/>
      <c r="S214" s="44">
        <v>395635</v>
      </c>
      <c r="T214" s="44">
        <v>4</v>
      </c>
      <c r="U214" s="93">
        <f t="shared" si="31"/>
        <v>0</v>
      </c>
      <c r="V214" s="44">
        <f t="shared" si="33"/>
        <v>0.99999999999999978</v>
      </c>
    </row>
    <row r="215" spans="18:22" x14ac:dyDescent="0.3">
      <c r="R215" s="92">
        <v>22</v>
      </c>
      <c r="S215" s="44">
        <v>383767</v>
      </c>
      <c r="T215" s="44">
        <v>0</v>
      </c>
      <c r="U215" s="92">
        <f t="shared" si="31"/>
        <v>1</v>
      </c>
      <c r="V215" s="44">
        <f>1/COUNT($S$215:$S$228)</f>
        <v>7.1428571428571425E-2</v>
      </c>
    </row>
    <row r="216" spans="18:22" x14ac:dyDescent="0.3">
      <c r="R216" s="90"/>
      <c r="S216" s="44">
        <v>384212</v>
      </c>
      <c r="T216" s="44">
        <v>6</v>
      </c>
      <c r="U216" s="90">
        <f t="shared" si="31"/>
        <v>0</v>
      </c>
      <c r="V216" s="44">
        <f>V215+1/COUNT($S$215:$S$228)</f>
        <v>0.14285714285714285</v>
      </c>
    </row>
    <row r="217" spans="18:22" x14ac:dyDescent="0.3">
      <c r="R217" s="90"/>
      <c r="S217" s="44">
        <v>384893</v>
      </c>
      <c r="T217" s="44">
        <v>7</v>
      </c>
      <c r="U217" s="90">
        <f t="shared" si="31"/>
        <v>0</v>
      </c>
      <c r="V217" s="44">
        <f t="shared" ref="V217:V228" si="34">V216+1/COUNT($S$215:$S$228)</f>
        <v>0.21428571428571427</v>
      </c>
    </row>
    <row r="218" spans="18:22" x14ac:dyDescent="0.3">
      <c r="R218" s="90"/>
      <c r="S218" s="44">
        <v>385030</v>
      </c>
      <c r="T218" s="44">
        <v>0</v>
      </c>
      <c r="U218" s="90">
        <f t="shared" si="31"/>
        <v>0</v>
      </c>
      <c r="V218" s="44">
        <f t="shared" si="34"/>
        <v>0.2857142857142857</v>
      </c>
    </row>
    <row r="219" spans="18:22" x14ac:dyDescent="0.3">
      <c r="R219" s="90"/>
      <c r="S219" s="44">
        <v>385275</v>
      </c>
      <c r="T219" s="44">
        <v>12</v>
      </c>
      <c r="U219" s="90">
        <f t="shared" si="31"/>
        <v>0</v>
      </c>
      <c r="V219" s="44">
        <f t="shared" si="34"/>
        <v>0.3571428571428571</v>
      </c>
    </row>
    <row r="220" spans="18:22" x14ac:dyDescent="0.3">
      <c r="R220" s="90"/>
      <c r="S220" s="44">
        <v>387923</v>
      </c>
      <c r="T220" s="44">
        <v>1</v>
      </c>
      <c r="U220" s="90">
        <f t="shared" si="31"/>
        <v>0</v>
      </c>
      <c r="V220" s="44">
        <f t="shared" si="34"/>
        <v>0.42857142857142849</v>
      </c>
    </row>
    <row r="221" spans="18:22" x14ac:dyDescent="0.3">
      <c r="R221" s="90"/>
      <c r="S221" s="44">
        <v>389304</v>
      </c>
      <c r="T221" s="44">
        <v>0</v>
      </c>
      <c r="U221" s="90">
        <f t="shared" si="31"/>
        <v>0</v>
      </c>
      <c r="V221" s="44">
        <f t="shared" si="34"/>
        <v>0.49999999999999989</v>
      </c>
    </row>
    <row r="222" spans="18:22" x14ac:dyDescent="0.3">
      <c r="R222" s="90"/>
      <c r="S222" s="44">
        <v>394394</v>
      </c>
      <c r="T222" s="44">
        <v>10</v>
      </c>
      <c r="U222" s="90">
        <f t="shared" si="31"/>
        <v>0</v>
      </c>
      <c r="V222" s="44">
        <f t="shared" si="34"/>
        <v>0.57142857142857129</v>
      </c>
    </row>
    <row r="223" spans="18:22" x14ac:dyDescent="0.3">
      <c r="R223" s="90"/>
      <c r="S223" s="44">
        <v>394923</v>
      </c>
      <c r="T223" s="44">
        <v>12</v>
      </c>
      <c r="U223" s="90">
        <f t="shared" si="31"/>
        <v>0</v>
      </c>
      <c r="V223" s="44">
        <f t="shared" si="34"/>
        <v>0.64285714285714268</v>
      </c>
    </row>
    <row r="224" spans="18:22" x14ac:dyDescent="0.3">
      <c r="R224" s="90"/>
      <c r="S224" s="44">
        <v>395409</v>
      </c>
      <c r="T224" s="44">
        <v>2</v>
      </c>
      <c r="U224" s="90">
        <f t="shared" si="31"/>
        <v>0</v>
      </c>
      <c r="V224" s="44">
        <f t="shared" si="34"/>
        <v>0.71428571428571408</v>
      </c>
    </row>
    <row r="225" spans="18:22" x14ac:dyDescent="0.3">
      <c r="R225" s="90"/>
      <c r="S225" s="44">
        <v>395544</v>
      </c>
      <c r="T225" s="44">
        <v>3</v>
      </c>
      <c r="U225" s="90">
        <f t="shared" si="31"/>
        <v>0</v>
      </c>
      <c r="V225" s="44">
        <f t="shared" si="34"/>
        <v>0.78571428571428548</v>
      </c>
    </row>
    <row r="226" spans="18:22" x14ac:dyDescent="0.3">
      <c r="R226" s="90"/>
      <c r="S226" s="44">
        <v>396994</v>
      </c>
      <c r="T226" s="44">
        <v>7</v>
      </c>
      <c r="U226" s="90">
        <f t="shared" si="31"/>
        <v>0</v>
      </c>
      <c r="V226" s="44">
        <f t="shared" si="34"/>
        <v>0.85714285714285687</v>
      </c>
    </row>
    <row r="227" spans="18:22" x14ac:dyDescent="0.3">
      <c r="R227" s="90"/>
      <c r="S227" s="44">
        <v>397123</v>
      </c>
      <c r="T227" s="44">
        <v>4</v>
      </c>
      <c r="U227" s="90">
        <f t="shared" si="31"/>
        <v>0</v>
      </c>
      <c r="V227" s="44">
        <f t="shared" si="34"/>
        <v>0.92857142857142827</v>
      </c>
    </row>
    <row r="228" spans="18:22" x14ac:dyDescent="0.3">
      <c r="R228" s="93"/>
      <c r="S228" s="44">
        <v>397967</v>
      </c>
      <c r="T228" s="44">
        <v>11</v>
      </c>
      <c r="U228" s="93">
        <f t="shared" si="31"/>
        <v>0</v>
      </c>
      <c r="V228" s="44">
        <f t="shared" si="34"/>
        <v>0.99999999999999967</v>
      </c>
    </row>
    <row r="229" spans="18:22" x14ac:dyDescent="0.3">
      <c r="R229" s="64">
        <f>MAX(R4:R228)</f>
        <v>22</v>
      </c>
      <c r="S229" s="65">
        <f>COUNT(S4:S228)</f>
        <v>225</v>
      </c>
      <c r="T229" s="65">
        <f>SUM(T4:T228)</f>
        <v>1597</v>
      </c>
      <c r="U229" s="18"/>
      <c r="V229" s="20"/>
    </row>
    <row r="230" spans="18:22" x14ac:dyDescent="0.3">
      <c r="R230" s="18"/>
      <c r="S230" s="54"/>
      <c r="T230" s="54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45">
    <mergeCell ref="U182:U188"/>
    <mergeCell ref="U189:U199"/>
    <mergeCell ref="U200:U207"/>
    <mergeCell ref="U208:U214"/>
    <mergeCell ref="U215:U228"/>
    <mergeCell ref="U174:U181"/>
    <mergeCell ref="U48:U63"/>
    <mergeCell ref="U64:U82"/>
    <mergeCell ref="U83:U88"/>
    <mergeCell ref="U89:U98"/>
    <mergeCell ref="U99:U112"/>
    <mergeCell ref="U113:U122"/>
    <mergeCell ref="U123:U132"/>
    <mergeCell ref="U133:U139"/>
    <mergeCell ref="U140:U150"/>
    <mergeCell ref="U151:U161"/>
    <mergeCell ref="U162:U173"/>
    <mergeCell ref="R182:R188"/>
    <mergeCell ref="R189:R199"/>
    <mergeCell ref="R200:R207"/>
    <mergeCell ref="R208:R214"/>
    <mergeCell ref="R215:R228"/>
    <mergeCell ref="U4:U14"/>
    <mergeCell ref="U15:U27"/>
    <mergeCell ref="U28:U34"/>
    <mergeCell ref="U35:U40"/>
    <mergeCell ref="U41:U47"/>
    <mergeCell ref="R174:R181"/>
    <mergeCell ref="R48:R63"/>
    <mergeCell ref="R64:R82"/>
    <mergeCell ref="R83:R88"/>
    <mergeCell ref="R89:R98"/>
    <mergeCell ref="R99:R112"/>
    <mergeCell ref="R113:R122"/>
    <mergeCell ref="R123:R132"/>
    <mergeCell ref="R133:R139"/>
    <mergeCell ref="R140:R150"/>
    <mergeCell ref="R151:R161"/>
    <mergeCell ref="R162:R173"/>
    <mergeCell ref="R41:R47"/>
    <mergeCell ref="B2:B3"/>
    <mergeCell ref="R4:R14"/>
    <mergeCell ref="R15:R27"/>
    <mergeCell ref="R28:R34"/>
    <mergeCell ref="R35:R4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33"/>
  <sheetViews>
    <sheetView topLeftCell="B1"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8.77734375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1.21875" customWidth="1"/>
  </cols>
  <sheetData>
    <row r="2" spans="2:22" ht="15" thickBot="1" x14ac:dyDescent="0.35">
      <c r="B2" s="85"/>
      <c r="C2" s="70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70"/>
      <c r="C4" s="71">
        <v>0.73379603853470254</v>
      </c>
      <c r="D4" s="71">
        <v>22</v>
      </c>
      <c r="E4" s="71">
        <v>19</v>
      </c>
      <c r="F4" s="71">
        <v>0.2487153636991436</v>
      </c>
      <c r="G4" s="71">
        <v>408395</v>
      </c>
      <c r="H4" s="71">
        <f>VLOOKUP(G4,$S$4:$T$532,2,FALSE)</f>
        <v>11</v>
      </c>
      <c r="I4" s="8">
        <f>1/$R$533</f>
        <v>3.4482758620689655E-2</v>
      </c>
      <c r="J4" s="71">
        <f t="shared" ref="J4:J10" si="0">1/E4</f>
        <v>5.2631578947368418E-2</v>
      </c>
      <c r="K4" s="71">
        <f t="shared" ref="K4:K10" si="1">I4*J4</f>
        <v>1.8148820326678765E-3</v>
      </c>
      <c r="L4" s="9">
        <f t="shared" ref="L4:L10" si="2">H4/K4</f>
        <v>6061</v>
      </c>
      <c r="M4" s="71">
        <f t="shared" ref="M4:M10" si="3">(L4-$D$13)^2</f>
        <v>12024051.612244897</v>
      </c>
      <c r="N4" s="2"/>
      <c r="R4" s="92">
        <v>1</v>
      </c>
      <c r="S4" s="44">
        <v>400085</v>
      </c>
      <c r="T4" s="44">
        <v>6</v>
      </c>
      <c r="U4" s="92">
        <f t="shared" ref="U4:U67" si="4">R4/$R$533</f>
        <v>3.4482758620689655E-2</v>
      </c>
      <c r="V4" s="44">
        <f>1/COUNT($S$4:$S$21)</f>
        <v>5.5555555555555552E-2</v>
      </c>
    </row>
    <row r="5" spans="2:22" x14ac:dyDescent="0.3">
      <c r="B5" s="70"/>
      <c r="C5" s="71">
        <v>0.59687683608654352</v>
      </c>
      <c r="D5" s="71">
        <v>18</v>
      </c>
      <c r="E5" s="71">
        <v>16</v>
      </c>
      <c r="F5" s="71">
        <v>0.74624600739739355</v>
      </c>
      <c r="G5" s="71">
        <v>424916</v>
      </c>
      <c r="H5" s="73">
        <f t="shared" ref="H5:H10" si="5">VLOOKUP(G5,$S$4:$T$532,2,FALSE)</f>
        <v>4</v>
      </c>
      <c r="I5" s="8">
        <f t="shared" ref="I5:I10" si="6">1/$R$533</f>
        <v>3.4482758620689655E-2</v>
      </c>
      <c r="J5" s="71">
        <f t="shared" si="0"/>
        <v>6.25E-2</v>
      </c>
      <c r="K5" s="71">
        <f t="shared" si="1"/>
        <v>2.1551724137931034E-3</v>
      </c>
      <c r="L5" s="9">
        <f t="shared" si="2"/>
        <v>1856</v>
      </c>
      <c r="M5" s="71">
        <f t="shared" si="3"/>
        <v>543800.8979591839</v>
      </c>
      <c r="N5" s="2"/>
      <c r="R5" s="90"/>
      <c r="S5" s="44">
        <v>401204</v>
      </c>
      <c r="T5" s="44">
        <v>13</v>
      </c>
      <c r="U5" s="90">
        <f t="shared" si="4"/>
        <v>0</v>
      </c>
      <c r="V5" s="44">
        <f>V4+1/COUNT($S$4:$S$21)</f>
        <v>0.1111111111111111</v>
      </c>
    </row>
    <row r="6" spans="2:22" x14ac:dyDescent="0.3">
      <c r="B6" s="70"/>
      <c r="C6" s="71">
        <v>0.304610042831303</v>
      </c>
      <c r="D6" s="71">
        <v>9</v>
      </c>
      <c r="E6" s="71">
        <v>24</v>
      </c>
      <c r="F6" s="71">
        <v>0.26620061538046702</v>
      </c>
      <c r="G6" s="71">
        <v>407824</v>
      </c>
      <c r="H6" s="73">
        <f t="shared" si="5"/>
        <v>2</v>
      </c>
      <c r="I6" s="8">
        <f t="shared" si="6"/>
        <v>3.4482758620689655E-2</v>
      </c>
      <c r="J6" s="71">
        <f t="shared" si="0"/>
        <v>4.1666666666666664E-2</v>
      </c>
      <c r="K6" s="71">
        <f t="shared" si="1"/>
        <v>1.4367816091954023E-3</v>
      </c>
      <c r="L6" s="9">
        <f t="shared" si="2"/>
        <v>1392</v>
      </c>
      <c r="M6" s="71">
        <f t="shared" si="3"/>
        <v>1443430.6122448982</v>
      </c>
      <c r="N6" s="3"/>
      <c r="R6" s="90"/>
      <c r="S6" s="44">
        <v>402492</v>
      </c>
      <c r="T6" s="44">
        <v>6</v>
      </c>
      <c r="U6" s="90">
        <f t="shared" si="4"/>
        <v>0</v>
      </c>
      <c r="V6" s="44">
        <f t="shared" ref="V6:V21" si="7">V5+1/COUNT($S$4:$S$21)</f>
        <v>0.16666666666666666</v>
      </c>
    </row>
    <row r="7" spans="2:22" x14ac:dyDescent="0.3">
      <c r="B7" s="70"/>
      <c r="C7" s="71">
        <v>0.98876161120080486</v>
      </c>
      <c r="D7" s="71">
        <v>29</v>
      </c>
      <c r="E7" s="71">
        <v>19</v>
      </c>
      <c r="F7" s="71">
        <v>0.28979015587762946</v>
      </c>
      <c r="G7" s="71">
        <v>408473</v>
      </c>
      <c r="H7" s="73">
        <f t="shared" si="5"/>
        <v>4</v>
      </c>
      <c r="I7" s="8">
        <f t="shared" si="6"/>
        <v>3.4482758620689655E-2</v>
      </c>
      <c r="J7" s="71">
        <f t="shared" si="0"/>
        <v>5.2631578947368418E-2</v>
      </c>
      <c r="K7" s="71">
        <f t="shared" si="1"/>
        <v>1.8148820326678765E-3</v>
      </c>
      <c r="L7" s="9">
        <f t="shared" si="2"/>
        <v>2204</v>
      </c>
      <c r="M7" s="71">
        <f t="shared" si="3"/>
        <v>151654.61224489805</v>
      </c>
      <c r="N7" s="3"/>
      <c r="R7" s="90"/>
      <c r="S7" s="44">
        <v>403197</v>
      </c>
      <c r="T7" s="44">
        <v>1</v>
      </c>
      <c r="U7" s="90">
        <f t="shared" si="4"/>
        <v>0</v>
      </c>
      <c r="V7" s="44">
        <f t="shared" si="7"/>
        <v>0.22222222222222221</v>
      </c>
    </row>
    <row r="8" spans="2:22" x14ac:dyDescent="0.3">
      <c r="B8" s="70"/>
      <c r="C8" s="71">
        <v>0.19170364593561418</v>
      </c>
      <c r="D8" s="71">
        <v>6</v>
      </c>
      <c r="E8" s="71">
        <v>11</v>
      </c>
      <c r="F8" s="71">
        <v>0.64072536151846415</v>
      </c>
      <c r="G8" s="71">
        <v>418046</v>
      </c>
      <c r="H8" s="73">
        <f t="shared" si="5"/>
        <v>15</v>
      </c>
      <c r="I8" s="8">
        <f t="shared" si="6"/>
        <v>3.4482758620689655E-2</v>
      </c>
      <c r="J8" s="71">
        <f t="shared" si="0"/>
        <v>9.0909090909090912E-2</v>
      </c>
      <c r="K8" s="71">
        <f t="shared" si="1"/>
        <v>3.134796238244514E-3</v>
      </c>
      <c r="L8" s="9">
        <f t="shared" si="2"/>
        <v>4785</v>
      </c>
      <c r="M8" s="71">
        <f t="shared" si="3"/>
        <v>4802985.3265306121</v>
      </c>
      <c r="N8" s="3"/>
      <c r="R8" s="90"/>
      <c r="S8" s="44">
        <v>403956</v>
      </c>
      <c r="T8" s="44">
        <v>11</v>
      </c>
      <c r="U8" s="90">
        <f t="shared" si="4"/>
        <v>0</v>
      </c>
      <c r="V8" s="44">
        <f t="shared" si="7"/>
        <v>0.27777777777777779</v>
      </c>
    </row>
    <row r="9" spans="2:22" x14ac:dyDescent="0.3">
      <c r="B9" s="70"/>
      <c r="C9" s="71">
        <v>0.18452805716181819</v>
      </c>
      <c r="D9" s="71">
        <v>6</v>
      </c>
      <c r="E9" s="71">
        <v>11</v>
      </c>
      <c r="F9" s="71">
        <v>0.12287800632942514</v>
      </c>
      <c r="G9" s="71">
        <v>400345</v>
      </c>
      <c r="H9" s="73">
        <f t="shared" si="5"/>
        <v>4</v>
      </c>
      <c r="I9" s="8">
        <f t="shared" si="6"/>
        <v>3.4482758620689655E-2</v>
      </c>
      <c r="J9" s="71">
        <f t="shared" si="0"/>
        <v>9.0909090909090912E-2</v>
      </c>
      <c r="K9" s="71">
        <f t="shared" si="1"/>
        <v>3.134796238244514E-3</v>
      </c>
      <c r="L9" s="9">
        <f t="shared" si="2"/>
        <v>1276</v>
      </c>
      <c r="M9" s="71">
        <f t="shared" si="3"/>
        <v>1735618.0408163269</v>
      </c>
      <c r="N9" s="2"/>
      <c r="P9" s="2"/>
      <c r="Q9" s="2"/>
      <c r="R9" s="90"/>
      <c r="S9" s="44">
        <v>404684</v>
      </c>
      <c r="T9" s="44">
        <v>2</v>
      </c>
      <c r="U9" s="90">
        <f t="shared" si="4"/>
        <v>0</v>
      </c>
      <c r="V9" s="44">
        <f t="shared" si="7"/>
        <v>0.33333333333333337</v>
      </c>
    </row>
    <row r="10" spans="2:22" x14ac:dyDescent="0.3">
      <c r="B10" s="70"/>
      <c r="C10" s="71">
        <v>9.1998060996282938E-2</v>
      </c>
      <c r="D10" s="71">
        <v>3</v>
      </c>
      <c r="E10" s="71">
        <v>20</v>
      </c>
      <c r="F10" s="71">
        <v>0.67657810002219032</v>
      </c>
      <c r="G10" s="71">
        <v>428665</v>
      </c>
      <c r="H10" s="73">
        <f t="shared" si="5"/>
        <v>1</v>
      </c>
      <c r="I10" s="8">
        <f t="shared" si="6"/>
        <v>3.4482758620689655E-2</v>
      </c>
      <c r="J10" s="71">
        <f t="shared" si="0"/>
        <v>0.05</v>
      </c>
      <c r="K10" s="71">
        <f t="shared" si="1"/>
        <v>1.7241379310344827E-3</v>
      </c>
      <c r="L10" s="9">
        <f t="shared" si="2"/>
        <v>580</v>
      </c>
      <c r="M10" s="71">
        <f t="shared" si="3"/>
        <v>4053894.6122448985</v>
      </c>
      <c r="N10" s="2"/>
      <c r="R10" s="90"/>
      <c r="S10" s="44">
        <v>409645</v>
      </c>
      <c r="T10" s="44">
        <v>9</v>
      </c>
      <c r="U10" s="90">
        <f t="shared" si="4"/>
        <v>0</v>
      </c>
      <c r="V10" s="44">
        <f t="shared" si="7"/>
        <v>0.38888888888888895</v>
      </c>
    </row>
    <row r="11" spans="2:22" x14ac:dyDescent="0.3">
      <c r="B11" s="70"/>
      <c r="C11" s="70"/>
      <c r="D11" s="17"/>
      <c r="E11" s="17">
        <f>SUM(E4:E10)</f>
        <v>120</v>
      </c>
      <c r="F11" s="17"/>
      <c r="G11" s="17"/>
      <c r="H11" s="17"/>
      <c r="I11" s="18"/>
      <c r="J11" s="17"/>
      <c r="K11" s="17"/>
      <c r="L11" s="19"/>
      <c r="M11" s="17"/>
      <c r="N11" s="2"/>
      <c r="R11" s="90"/>
      <c r="S11" s="44">
        <v>413371</v>
      </c>
      <c r="T11" s="44">
        <v>13</v>
      </c>
      <c r="U11" s="90">
        <f t="shared" si="4"/>
        <v>0</v>
      </c>
      <c r="V11" s="44">
        <f t="shared" si="7"/>
        <v>0.44444444444444453</v>
      </c>
    </row>
    <row r="12" spans="2:22" x14ac:dyDescent="0.3">
      <c r="B12" s="70"/>
      <c r="C12" s="70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0"/>
      <c r="S12" s="44">
        <v>416059</v>
      </c>
      <c r="T12" s="44">
        <v>3</v>
      </c>
      <c r="U12" s="90">
        <f t="shared" si="4"/>
        <v>0</v>
      </c>
      <c r="V12" s="44">
        <f t="shared" si="7"/>
        <v>0.50000000000000011</v>
      </c>
    </row>
    <row r="13" spans="2:22" ht="57.6" x14ac:dyDescent="0.3">
      <c r="B13" s="70"/>
      <c r="C13" s="16" t="s">
        <v>51</v>
      </c>
      <c r="D13" s="11">
        <f>AVERAGE(L4:L10)</f>
        <v>2593.4285714285716</v>
      </c>
      <c r="E13" s="20"/>
      <c r="F13" s="14" t="s">
        <v>56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0"/>
      <c r="S13" s="44">
        <v>416839</v>
      </c>
      <c r="T13" s="44">
        <v>7</v>
      </c>
      <c r="U13" s="90">
        <f t="shared" si="4"/>
        <v>0</v>
      </c>
      <c r="V13" s="44">
        <f t="shared" si="7"/>
        <v>0.55555555555555569</v>
      </c>
    </row>
    <row r="14" spans="2:22" ht="43.2" x14ac:dyDescent="0.3">
      <c r="B14" s="70"/>
      <c r="C14" s="16" t="s">
        <v>7</v>
      </c>
      <c r="D14" s="12">
        <f>COUNT(L4:L10)</f>
        <v>7</v>
      </c>
      <c r="E14" s="20"/>
      <c r="F14" s="12">
        <f>MIN(L4:L10)</f>
        <v>580</v>
      </c>
      <c r="G14" s="6">
        <f t="array" ref="G14:G24">FREQUENCY(L4:L10,F14:F24)</f>
        <v>1</v>
      </c>
      <c r="H14" s="13">
        <f t="shared" ref="H14:H24" si="8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0"/>
      <c r="S14" s="44">
        <v>423522</v>
      </c>
      <c r="T14" s="44">
        <v>0</v>
      </c>
      <c r="U14" s="90">
        <f t="shared" si="4"/>
        <v>0</v>
      </c>
      <c r="V14" s="44">
        <f t="shared" si="7"/>
        <v>0.61111111111111127</v>
      </c>
    </row>
    <row r="15" spans="2:22" x14ac:dyDescent="0.3">
      <c r="B15" s="70"/>
      <c r="C15" s="16" t="s">
        <v>2</v>
      </c>
      <c r="D15" s="12">
        <f>SQRT((SUM(M4:M10))/(COUNT(D4:D10)*(COUNT(D4:D10)-1)))</f>
        <v>767.73376638937918</v>
      </c>
      <c r="F15" s="12">
        <f t="shared" ref="F15:F23" si="9">F14+($F$24-$F$14)/10</f>
        <v>1128.0999999999999</v>
      </c>
      <c r="G15" s="6">
        <v>0</v>
      </c>
      <c r="H15" s="13">
        <f t="shared" si="8"/>
        <v>0</v>
      </c>
      <c r="I15" s="13">
        <f>I14+H15</f>
        <v>0.14285714285714285</v>
      </c>
      <c r="N15" s="2"/>
      <c r="R15" s="90"/>
      <c r="S15" s="44">
        <v>428538</v>
      </c>
      <c r="T15" s="44">
        <v>3</v>
      </c>
      <c r="U15" s="90">
        <f t="shared" si="4"/>
        <v>0</v>
      </c>
      <c r="V15" s="44">
        <f t="shared" si="7"/>
        <v>0.66666666666666685</v>
      </c>
    </row>
    <row r="16" spans="2:22" x14ac:dyDescent="0.3">
      <c r="B16" s="70"/>
      <c r="C16" s="16" t="s">
        <v>1</v>
      </c>
      <c r="D16" s="12">
        <f>MEDIAN(L4:L10)</f>
        <v>1856</v>
      </c>
      <c r="F16" s="12">
        <f t="shared" si="9"/>
        <v>1676.1999999999998</v>
      </c>
      <c r="G16" s="6">
        <v>2</v>
      </c>
      <c r="H16" s="13">
        <f t="shared" si="8"/>
        <v>0.2857142857142857</v>
      </c>
      <c r="I16" s="13">
        <f t="shared" ref="I16:I24" si="10">I15+H16</f>
        <v>0.42857142857142855</v>
      </c>
      <c r="N16" s="2"/>
      <c r="R16" s="90"/>
      <c r="S16" s="44">
        <v>430165</v>
      </c>
      <c r="T16" s="44">
        <v>12</v>
      </c>
      <c r="U16" s="90">
        <f t="shared" si="4"/>
        <v>0</v>
      </c>
      <c r="V16" s="44">
        <f t="shared" si="7"/>
        <v>0.72222222222222243</v>
      </c>
    </row>
    <row r="17" spans="2:22" x14ac:dyDescent="0.3">
      <c r="B17" s="70"/>
      <c r="C17" s="16" t="s">
        <v>3</v>
      </c>
      <c r="D17" s="12" t="e">
        <f>_xlfn.MODE.SNGL(L4:L10)</f>
        <v>#N/A</v>
      </c>
      <c r="F17" s="12">
        <f t="shared" si="9"/>
        <v>2224.2999999999997</v>
      </c>
      <c r="G17" s="6">
        <v>2</v>
      </c>
      <c r="H17" s="13">
        <f t="shared" si="8"/>
        <v>0.2857142857142857</v>
      </c>
      <c r="I17" s="13">
        <f t="shared" si="10"/>
        <v>0.71428571428571419</v>
      </c>
      <c r="N17" s="2"/>
      <c r="R17" s="90"/>
      <c r="S17" s="44">
        <v>430994</v>
      </c>
      <c r="T17" s="44">
        <v>4</v>
      </c>
      <c r="U17" s="90">
        <f t="shared" si="4"/>
        <v>0</v>
      </c>
      <c r="V17" s="44">
        <f t="shared" si="7"/>
        <v>0.77777777777777801</v>
      </c>
    </row>
    <row r="18" spans="2:22" x14ac:dyDescent="0.3">
      <c r="B18" s="70"/>
      <c r="C18" s="70"/>
      <c r="F18" s="12">
        <f t="shared" si="9"/>
        <v>2772.3999999999996</v>
      </c>
      <c r="G18" s="6">
        <v>0</v>
      </c>
      <c r="H18" s="13">
        <f t="shared" si="8"/>
        <v>0</v>
      </c>
      <c r="I18" s="13">
        <f t="shared" si="10"/>
        <v>0.71428571428571419</v>
      </c>
      <c r="N18" s="2"/>
      <c r="R18" s="90"/>
      <c r="S18" s="44">
        <v>431591</v>
      </c>
      <c r="T18" s="44">
        <v>6</v>
      </c>
      <c r="U18" s="90">
        <f t="shared" si="4"/>
        <v>0</v>
      </c>
      <c r="V18" s="44">
        <f t="shared" si="7"/>
        <v>0.83333333333333359</v>
      </c>
    </row>
    <row r="19" spans="2:22" x14ac:dyDescent="0.3">
      <c r="B19" s="70"/>
      <c r="C19" s="70"/>
      <c r="F19" s="12">
        <f t="shared" si="9"/>
        <v>3320.4999999999995</v>
      </c>
      <c r="G19" s="6">
        <v>0</v>
      </c>
      <c r="H19" s="13">
        <f t="shared" si="8"/>
        <v>0</v>
      </c>
      <c r="I19" s="13">
        <f t="shared" si="10"/>
        <v>0.71428571428571419</v>
      </c>
      <c r="R19" s="90"/>
      <c r="S19" s="44">
        <v>433284</v>
      </c>
      <c r="T19" s="44">
        <v>2</v>
      </c>
      <c r="U19" s="90">
        <f t="shared" si="4"/>
        <v>0</v>
      </c>
      <c r="V19" s="44">
        <f t="shared" si="7"/>
        <v>0.88888888888888917</v>
      </c>
    </row>
    <row r="20" spans="2:22" x14ac:dyDescent="0.3">
      <c r="F20" s="12">
        <f t="shared" si="9"/>
        <v>3868.5999999999995</v>
      </c>
      <c r="G20" s="6">
        <v>0</v>
      </c>
      <c r="H20" s="13">
        <f t="shared" si="8"/>
        <v>0</v>
      </c>
      <c r="I20" s="13">
        <f t="shared" si="10"/>
        <v>0.71428571428571419</v>
      </c>
      <c r="R20" s="90"/>
      <c r="S20" s="44">
        <v>434495</v>
      </c>
      <c r="T20" s="44">
        <v>3</v>
      </c>
      <c r="U20" s="90">
        <f t="shared" si="4"/>
        <v>0</v>
      </c>
      <c r="V20" s="44">
        <f t="shared" si="7"/>
        <v>0.94444444444444475</v>
      </c>
    </row>
    <row r="21" spans="2:22" x14ac:dyDescent="0.3">
      <c r="F21" s="12">
        <f t="shared" si="9"/>
        <v>4416.7</v>
      </c>
      <c r="G21" s="6">
        <v>0</v>
      </c>
      <c r="H21" s="13">
        <f t="shared" si="8"/>
        <v>0</v>
      </c>
      <c r="I21" s="13">
        <f t="shared" si="10"/>
        <v>0.71428571428571419</v>
      </c>
      <c r="R21" s="93"/>
      <c r="S21" s="44">
        <v>434578</v>
      </c>
      <c r="T21" s="44">
        <v>7</v>
      </c>
      <c r="U21" s="93">
        <f t="shared" si="4"/>
        <v>0</v>
      </c>
      <c r="V21" s="44">
        <f t="shared" si="7"/>
        <v>1.0000000000000002</v>
      </c>
    </row>
    <row r="22" spans="2:22" x14ac:dyDescent="0.3">
      <c r="F22" s="12">
        <f t="shared" si="9"/>
        <v>4964.8</v>
      </c>
      <c r="G22" s="6">
        <v>1</v>
      </c>
      <c r="H22" s="13">
        <f t="shared" si="8"/>
        <v>0.14285714285714285</v>
      </c>
      <c r="I22" s="13">
        <f t="shared" si="10"/>
        <v>0.85714285714285698</v>
      </c>
      <c r="R22" s="92">
        <v>2</v>
      </c>
      <c r="S22" s="44">
        <v>399034</v>
      </c>
      <c r="T22" s="44">
        <v>12</v>
      </c>
      <c r="U22" s="92">
        <f t="shared" si="4"/>
        <v>6.8965517241379309E-2</v>
      </c>
      <c r="V22" s="44">
        <f>1/COUNT($S$22:$S$43)</f>
        <v>4.5454545454545456E-2</v>
      </c>
    </row>
    <row r="23" spans="2:22" x14ac:dyDescent="0.3">
      <c r="F23" s="12">
        <f t="shared" si="9"/>
        <v>5512.9000000000005</v>
      </c>
      <c r="G23" s="6">
        <v>0</v>
      </c>
      <c r="H23" s="13">
        <f t="shared" si="8"/>
        <v>0</v>
      </c>
      <c r="I23" s="13">
        <f t="shared" si="10"/>
        <v>0.85714285714285698</v>
      </c>
      <c r="R23" s="90"/>
      <c r="S23" s="44">
        <v>401238</v>
      </c>
      <c r="T23" s="44">
        <v>8</v>
      </c>
      <c r="U23" s="90">
        <f t="shared" si="4"/>
        <v>0</v>
      </c>
      <c r="V23" s="44">
        <f>V22+1/COUNT($S$22:$S$43)</f>
        <v>9.0909090909090912E-2</v>
      </c>
    </row>
    <row r="24" spans="2:22" x14ac:dyDescent="0.3">
      <c r="F24" s="11">
        <f>MAX(L4:L10)</f>
        <v>6061</v>
      </c>
      <c r="G24" s="6">
        <v>1</v>
      </c>
      <c r="H24" s="13">
        <f t="shared" si="8"/>
        <v>0.14285714285714285</v>
      </c>
      <c r="I24" s="13">
        <f t="shared" si="10"/>
        <v>0.99999999999999978</v>
      </c>
      <c r="R24" s="90"/>
      <c r="S24" s="44">
        <v>403432</v>
      </c>
      <c r="T24" s="44">
        <v>15</v>
      </c>
      <c r="U24" s="90">
        <f t="shared" si="4"/>
        <v>0</v>
      </c>
      <c r="V24" s="44">
        <f t="shared" ref="V24:V43" si="11">V23+1/COUNT($S$22:$S$43)</f>
        <v>0.13636363636363635</v>
      </c>
    </row>
    <row r="25" spans="2:22" x14ac:dyDescent="0.3">
      <c r="R25" s="90"/>
      <c r="S25" s="44">
        <v>404784</v>
      </c>
      <c r="T25" s="44">
        <v>10</v>
      </c>
      <c r="U25" s="90">
        <f t="shared" si="4"/>
        <v>0</v>
      </c>
      <c r="V25" s="44">
        <f t="shared" si="11"/>
        <v>0.18181818181818182</v>
      </c>
    </row>
    <row r="26" spans="2:22" x14ac:dyDescent="0.3">
      <c r="R26" s="90"/>
      <c r="S26" s="44">
        <v>405814</v>
      </c>
      <c r="T26" s="44">
        <v>14</v>
      </c>
      <c r="U26" s="90">
        <f t="shared" si="4"/>
        <v>0</v>
      </c>
      <c r="V26" s="44">
        <f t="shared" si="11"/>
        <v>0.22727272727272729</v>
      </c>
    </row>
    <row r="27" spans="2:22" x14ac:dyDescent="0.3">
      <c r="R27" s="90"/>
      <c r="S27" s="44">
        <v>405889</v>
      </c>
      <c r="T27" s="44">
        <v>12</v>
      </c>
      <c r="U27" s="90">
        <f t="shared" si="4"/>
        <v>0</v>
      </c>
      <c r="V27" s="44">
        <f t="shared" si="11"/>
        <v>0.27272727272727276</v>
      </c>
    </row>
    <row r="28" spans="2:22" x14ac:dyDescent="0.3">
      <c r="R28" s="90"/>
      <c r="S28" s="44">
        <v>405894</v>
      </c>
      <c r="T28" s="44">
        <v>1</v>
      </c>
      <c r="U28" s="90">
        <f t="shared" si="4"/>
        <v>0</v>
      </c>
      <c r="V28" s="44">
        <f t="shared" si="11"/>
        <v>0.31818181818181823</v>
      </c>
    </row>
    <row r="29" spans="2:22" x14ac:dyDescent="0.3">
      <c r="R29" s="90"/>
      <c r="S29" s="44">
        <v>407045</v>
      </c>
      <c r="T29" s="44">
        <v>7</v>
      </c>
      <c r="U29" s="90">
        <f t="shared" si="4"/>
        <v>0</v>
      </c>
      <c r="V29" s="44">
        <f t="shared" si="11"/>
        <v>0.3636363636363637</v>
      </c>
    </row>
    <row r="30" spans="2:22" x14ac:dyDescent="0.3">
      <c r="R30" s="90"/>
      <c r="S30" s="44">
        <v>407633</v>
      </c>
      <c r="T30" s="44">
        <v>14</v>
      </c>
      <c r="U30" s="90">
        <f t="shared" si="4"/>
        <v>0</v>
      </c>
      <c r="V30" s="44">
        <f t="shared" si="11"/>
        <v>0.40909090909090917</v>
      </c>
    </row>
    <row r="31" spans="2:22" x14ac:dyDescent="0.3">
      <c r="R31" s="90"/>
      <c r="S31" s="44">
        <v>414048</v>
      </c>
      <c r="T31" s="44">
        <v>8</v>
      </c>
      <c r="U31" s="90">
        <f t="shared" si="4"/>
        <v>0</v>
      </c>
      <c r="V31" s="44">
        <f t="shared" si="11"/>
        <v>0.45454545454545464</v>
      </c>
    </row>
    <row r="32" spans="2:22" x14ac:dyDescent="0.3">
      <c r="R32" s="90"/>
      <c r="S32" s="44">
        <v>416794</v>
      </c>
      <c r="T32" s="44">
        <v>15</v>
      </c>
      <c r="U32" s="90">
        <f t="shared" si="4"/>
        <v>0</v>
      </c>
      <c r="V32" s="44">
        <f t="shared" si="11"/>
        <v>0.50000000000000011</v>
      </c>
    </row>
    <row r="33" spans="18:22" x14ac:dyDescent="0.3">
      <c r="R33" s="90"/>
      <c r="S33" s="44">
        <v>419571</v>
      </c>
      <c r="T33" s="44">
        <v>8</v>
      </c>
      <c r="U33" s="90">
        <f t="shared" si="4"/>
        <v>0</v>
      </c>
      <c r="V33" s="44">
        <f t="shared" si="11"/>
        <v>0.54545454545454553</v>
      </c>
    </row>
    <row r="34" spans="18:22" x14ac:dyDescent="0.3">
      <c r="R34" s="90"/>
      <c r="S34" s="44">
        <v>419803</v>
      </c>
      <c r="T34" s="44">
        <v>6</v>
      </c>
      <c r="U34" s="90">
        <f t="shared" si="4"/>
        <v>0</v>
      </c>
      <c r="V34" s="44">
        <f t="shared" si="11"/>
        <v>0.59090909090909094</v>
      </c>
    </row>
    <row r="35" spans="18:22" x14ac:dyDescent="0.3">
      <c r="R35" s="90"/>
      <c r="S35" s="44">
        <v>420966</v>
      </c>
      <c r="T35" s="44">
        <v>0</v>
      </c>
      <c r="U35" s="90">
        <f t="shared" si="4"/>
        <v>0</v>
      </c>
      <c r="V35" s="44">
        <f t="shared" si="11"/>
        <v>0.63636363636363635</v>
      </c>
    </row>
    <row r="36" spans="18:22" x14ac:dyDescent="0.3">
      <c r="R36" s="90"/>
      <c r="S36" s="44">
        <v>421059</v>
      </c>
      <c r="T36" s="44">
        <v>4</v>
      </c>
      <c r="U36" s="90">
        <f t="shared" si="4"/>
        <v>0</v>
      </c>
      <c r="V36" s="44">
        <f t="shared" si="11"/>
        <v>0.68181818181818177</v>
      </c>
    </row>
    <row r="37" spans="18:22" x14ac:dyDescent="0.3">
      <c r="R37" s="90"/>
      <c r="S37" s="44">
        <v>421975</v>
      </c>
      <c r="T37" s="44">
        <v>3</v>
      </c>
      <c r="U37" s="90">
        <f t="shared" si="4"/>
        <v>0</v>
      </c>
      <c r="V37" s="44">
        <f t="shared" si="11"/>
        <v>0.72727272727272718</v>
      </c>
    </row>
    <row r="38" spans="18:22" x14ac:dyDescent="0.3">
      <c r="R38" s="90"/>
      <c r="S38" s="44">
        <v>426419</v>
      </c>
      <c r="T38" s="44">
        <v>2</v>
      </c>
      <c r="U38" s="90">
        <f t="shared" si="4"/>
        <v>0</v>
      </c>
      <c r="V38" s="44">
        <f t="shared" si="11"/>
        <v>0.7727272727272726</v>
      </c>
    </row>
    <row r="39" spans="18:22" x14ac:dyDescent="0.3">
      <c r="R39" s="90"/>
      <c r="S39" s="44">
        <v>426683</v>
      </c>
      <c r="T39" s="44">
        <v>9</v>
      </c>
      <c r="U39" s="90">
        <f t="shared" si="4"/>
        <v>0</v>
      </c>
      <c r="V39" s="44">
        <f t="shared" si="11"/>
        <v>0.81818181818181801</v>
      </c>
    </row>
    <row r="40" spans="18:22" x14ac:dyDescent="0.3">
      <c r="R40" s="90"/>
      <c r="S40" s="44">
        <v>428580</v>
      </c>
      <c r="T40" s="44">
        <v>14</v>
      </c>
      <c r="U40" s="90">
        <f t="shared" si="4"/>
        <v>0</v>
      </c>
      <c r="V40" s="44">
        <f t="shared" si="11"/>
        <v>0.86363636363636342</v>
      </c>
    </row>
    <row r="41" spans="18:22" x14ac:dyDescent="0.3">
      <c r="R41" s="90"/>
      <c r="S41" s="44">
        <v>429743</v>
      </c>
      <c r="T41" s="44">
        <v>11</v>
      </c>
      <c r="U41" s="90">
        <f t="shared" si="4"/>
        <v>0</v>
      </c>
      <c r="V41" s="44">
        <f t="shared" si="11"/>
        <v>0.90909090909090884</v>
      </c>
    </row>
    <row r="42" spans="18:22" x14ac:dyDescent="0.3">
      <c r="R42" s="90"/>
      <c r="S42" s="44">
        <v>434668</v>
      </c>
      <c r="T42" s="44">
        <v>3</v>
      </c>
      <c r="U42" s="90">
        <f t="shared" si="4"/>
        <v>0</v>
      </c>
      <c r="V42" s="44">
        <f t="shared" si="11"/>
        <v>0.95454545454545425</v>
      </c>
    </row>
    <row r="43" spans="18:22" x14ac:dyDescent="0.3">
      <c r="R43" s="93"/>
      <c r="S43" s="44">
        <v>435840</v>
      </c>
      <c r="T43" s="44">
        <v>15</v>
      </c>
      <c r="U43" s="93">
        <f t="shared" si="4"/>
        <v>0</v>
      </c>
      <c r="V43" s="44">
        <f t="shared" si="11"/>
        <v>0.99999999999999967</v>
      </c>
    </row>
    <row r="44" spans="18:22" x14ac:dyDescent="0.3">
      <c r="R44" s="92">
        <v>3</v>
      </c>
      <c r="S44" s="44">
        <v>401569</v>
      </c>
      <c r="T44" s="44">
        <v>1</v>
      </c>
      <c r="U44" s="92">
        <f t="shared" si="4"/>
        <v>0.10344827586206896</v>
      </c>
      <c r="V44" s="44">
        <f>1/COUNT($S$44:$S$63)</f>
        <v>0.05</v>
      </c>
    </row>
    <row r="45" spans="18:22" x14ac:dyDescent="0.3">
      <c r="R45" s="90"/>
      <c r="S45" s="44">
        <v>404284</v>
      </c>
      <c r="T45" s="44">
        <v>5</v>
      </c>
      <c r="U45" s="90">
        <f t="shared" si="4"/>
        <v>0</v>
      </c>
      <c r="V45" s="44">
        <f>V44+1/COUNT($S$44:$S$63)</f>
        <v>0.1</v>
      </c>
    </row>
    <row r="46" spans="18:22" x14ac:dyDescent="0.3">
      <c r="R46" s="90"/>
      <c r="S46" s="44">
        <v>405957</v>
      </c>
      <c r="T46" s="44">
        <v>8</v>
      </c>
      <c r="U46" s="90">
        <f t="shared" si="4"/>
        <v>0</v>
      </c>
      <c r="V46" s="44">
        <f t="shared" ref="V46:V63" si="12">V45+1/COUNT($S$44:$S$63)</f>
        <v>0.15000000000000002</v>
      </c>
    </row>
    <row r="47" spans="18:22" x14ac:dyDescent="0.3">
      <c r="R47" s="90"/>
      <c r="S47" s="44">
        <v>405969</v>
      </c>
      <c r="T47" s="44">
        <v>14</v>
      </c>
      <c r="U47" s="90">
        <f t="shared" si="4"/>
        <v>0</v>
      </c>
      <c r="V47" s="44">
        <f t="shared" si="12"/>
        <v>0.2</v>
      </c>
    </row>
    <row r="48" spans="18:22" x14ac:dyDescent="0.3">
      <c r="R48" s="90"/>
      <c r="S48" s="44">
        <v>406157</v>
      </c>
      <c r="T48" s="44">
        <v>9</v>
      </c>
      <c r="U48" s="90">
        <f t="shared" si="4"/>
        <v>0</v>
      </c>
      <c r="V48" s="44">
        <f t="shared" si="12"/>
        <v>0.25</v>
      </c>
    </row>
    <row r="49" spans="18:22" x14ac:dyDescent="0.3">
      <c r="R49" s="90"/>
      <c r="S49" s="44">
        <v>407612</v>
      </c>
      <c r="T49" s="44">
        <v>1</v>
      </c>
      <c r="U49" s="90">
        <f t="shared" si="4"/>
        <v>0</v>
      </c>
      <c r="V49" s="44">
        <f t="shared" si="12"/>
        <v>0.3</v>
      </c>
    </row>
    <row r="50" spans="18:22" x14ac:dyDescent="0.3">
      <c r="R50" s="90"/>
      <c r="S50" s="44">
        <v>408493</v>
      </c>
      <c r="T50" s="44">
        <v>11</v>
      </c>
      <c r="U50" s="90">
        <f t="shared" si="4"/>
        <v>0</v>
      </c>
      <c r="V50" s="44">
        <f t="shared" si="12"/>
        <v>0.35</v>
      </c>
    </row>
    <row r="51" spans="18:22" x14ac:dyDescent="0.3">
      <c r="R51" s="90"/>
      <c r="S51" s="44">
        <v>409386</v>
      </c>
      <c r="T51" s="44">
        <v>9</v>
      </c>
      <c r="U51" s="90">
        <f t="shared" si="4"/>
        <v>0</v>
      </c>
      <c r="V51" s="44">
        <f t="shared" si="12"/>
        <v>0.39999999999999997</v>
      </c>
    </row>
    <row r="52" spans="18:22" x14ac:dyDescent="0.3">
      <c r="R52" s="90"/>
      <c r="S52" s="44">
        <v>409649</v>
      </c>
      <c r="T52" s="44">
        <v>8</v>
      </c>
      <c r="U52" s="90">
        <f t="shared" si="4"/>
        <v>0</v>
      </c>
      <c r="V52" s="44">
        <f t="shared" si="12"/>
        <v>0.44999999999999996</v>
      </c>
    </row>
    <row r="53" spans="18:22" x14ac:dyDescent="0.3">
      <c r="R53" s="90"/>
      <c r="S53" s="44">
        <v>409791</v>
      </c>
      <c r="T53" s="44">
        <v>7</v>
      </c>
      <c r="U53" s="90">
        <f t="shared" si="4"/>
        <v>0</v>
      </c>
      <c r="V53" s="44">
        <f t="shared" si="12"/>
        <v>0.49999999999999994</v>
      </c>
    </row>
    <row r="54" spans="18:22" x14ac:dyDescent="0.3">
      <c r="R54" s="90"/>
      <c r="S54" s="44">
        <v>415436</v>
      </c>
      <c r="T54" s="44">
        <v>10</v>
      </c>
      <c r="U54" s="90">
        <f t="shared" si="4"/>
        <v>0</v>
      </c>
      <c r="V54" s="44">
        <f t="shared" si="12"/>
        <v>0.54999999999999993</v>
      </c>
    </row>
    <row r="55" spans="18:22" x14ac:dyDescent="0.3">
      <c r="R55" s="90"/>
      <c r="S55" s="44">
        <v>423504</v>
      </c>
      <c r="T55" s="44">
        <v>12</v>
      </c>
      <c r="U55" s="90">
        <f t="shared" si="4"/>
        <v>0</v>
      </c>
      <c r="V55" s="44">
        <f t="shared" si="12"/>
        <v>0.6</v>
      </c>
    </row>
    <row r="56" spans="18:22" x14ac:dyDescent="0.3">
      <c r="R56" s="90"/>
      <c r="S56" s="44">
        <v>426694</v>
      </c>
      <c r="T56" s="44">
        <v>12</v>
      </c>
      <c r="U56" s="90">
        <f t="shared" si="4"/>
        <v>0</v>
      </c>
      <c r="V56" s="44">
        <f t="shared" si="12"/>
        <v>0.65</v>
      </c>
    </row>
    <row r="57" spans="18:22" x14ac:dyDescent="0.3">
      <c r="R57" s="90"/>
      <c r="S57" s="53">
        <v>428665</v>
      </c>
      <c r="T57" s="53">
        <v>1</v>
      </c>
      <c r="U57" s="90">
        <f t="shared" si="4"/>
        <v>0</v>
      </c>
      <c r="V57" s="44">
        <f t="shared" si="12"/>
        <v>0.70000000000000007</v>
      </c>
    </row>
    <row r="58" spans="18:22" x14ac:dyDescent="0.3">
      <c r="R58" s="90"/>
      <c r="S58" s="44">
        <v>430194</v>
      </c>
      <c r="T58" s="44">
        <v>9</v>
      </c>
      <c r="U58" s="90">
        <f t="shared" si="4"/>
        <v>0</v>
      </c>
      <c r="V58" s="44">
        <f t="shared" si="12"/>
        <v>0.75000000000000011</v>
      </c>
    </row>
    <row r="59" spans="18:22" x14ac:dyDescent="0.3">
      <c r="R59" s="90"/>
      <c r="S59" s="44">
        <v>430566</v>
      </c>
      <c r="T59" s="44">
        <v>13</v>
      </c>
      <c r="U59" s="90">
        <f t="shared" si="4"/>
        <v>0</v>
      </c>
      <c r="V59" s="44">
        <f t="shared" si="12"/>
        <v>0.80000000000000016</v>
      </c>
    </row>
    <row r="60" spans="18:22" x14ac:dyDescent="0.3">
      <c r="R60" s="90"/>
      <c r="S60" s="44">
        <v>432067</v>
      </c>
      <c r="T60" s="44">
        <v>6</v>
      </c>
      <c r="U60" s="90">
        <f t="shared" si="4"/>
        <v>0</v>
      </c>
      <c r="V60" s="44">
        <f t="shared" si="12"/>
        <v>0.8500000000000002</v>
      </c>
    </row>
    <row r="61" spans="18:22" x14ac:dyDescent="0.3">
      <c r="R61" s="90"/>
      <c r="S61" s="44">
        <v>434950</v>
      </c>
      <c r="T61" s="44">
        <v>0</v>
      </c>
      <c r="U61" s="90">
        <f t="shared" si="4"/>
        <v>0</v>
      </c>
      <c r="V61" s="44">
        <f t="shared" si="12"/>
        <v>0.90000000000000024</v>
      </c>
    </row>
    <row r="62" spans="18:22" x14ac:dyDescent="0.3">
      <c r="R62" s="90"/>
      <c r="S62" s="44">
        <v>435622</v>
      </c>
      <c r="T62" s="44">
        <v>2</v>
      </c>
      <c r="U62" s="90">
        <f t="shared" si="4"/>
        <v>0</v>
      </c>
      <c r="V62" s="44">
        <f t="shared" si="12"/>
        <v>0.95000000000000029</v>
      </c>
    </row>
    <row r="63" spans="18:22" x14ac:dyDescent="0.3">
      <c r="R63" s="93"/>
      <c r="S63" s="44">
        <v>435793</v>
      </c>
      <c r="T63" s="44">
        <v>14</v>
      </c>
      <c r="U63" s="93">
        <f t="shared" si="4"/>
        <v>0</v>
      </c>
      <c r="V63" s="44">
        <f t="shared" si="12"/>
        <v>1.0000000000000002</v>
      </c>
    </row>
    <row r="64" spans="18:22" x14ac:dyDescent="0.3">
      <c r="R64" s="92">
        <v>4</v>
      </c>
      <c r="S64" s="44">
        <v>398893</v>
      </c>
      <c r="T64" s="44">
        <v>9</v>
      </c>
      <c r="U64" s="92">
        <f t="shared" si="4"/>
        <v>0.13793103448275862</v>
      </c>
      <c r="V64" s="44">
        <f>1/COUNT($S$64:$S$86)</f>
        <v>4.3478260869565216E-2</v>
      </c>
    </row>
    <row r="65" spans="18:22" x14ac:dyDescent="0.3">
      <c r="R65" s="90"/>
      <c r="S65" s="44">
        <v>399082</v>
      </c>
      <c r="T65" s="44">
        <v>14</v>
      </c>
      <c r="U65" s="90">
        <f t="shared" si="4"/>
        <v>0</v>
      </c>
      <c r="V65" s="44">
        <f>V64+1/COUNT($S$64:$S$86)</f>
        <v>8.6956521739130432E-2</v>
      </c>
    </row>
    <row r="66" spans="18:22" x14ac:dyDescent="0.3">
      <c r="R66" s="90"/>
      <c r="S66" s="44">
        <v>402520</v>
      </c>
      <c r="T66" s="44">
        <v>14</v>
      </c>
      <c r="U66" s="90">
        <f t="shared" si="4"/>
        <v>0</v>
      </c>
      <c r="V66" s="44">
        <f t="shared" ref="V66:V86" si="13">V65+1/COUNT($S$64:$S$86)</f>
        <v>0.13043478260869565</v>
      </c>
    </row>
    <row r="67" spans="18:22" x14ac:dyDescent="0.3">
      <c r="R67" s="90"/>
      <c r="S67" s="44">
        <v>404037</v>
      </c>
      <c r="T67" s="44">
        <v>9</v>
      </c>
      <c r="U67" s="90">
        <f t="shared" si="4"/>
        <v>0</v>
      </c>
      <c r="V67" s="44">
        <f t="shared" si="13"/>
        <v>0.17391304347826086</v>
      </c>
    </row>
    <row r="68" spans="18:22" x14ac:dyDescent="0.3">
      <c r="R68" s="90"/>
      <c r="S68" s="44">
        <v>404813</v>
      </c>
      <c r="T68" s="44">
        <v>0</v>
      </c>
      <c r="U68" s="90">
        <f t="shared" ref="U68:U131" si="14">R68/$R$533</f>
        <v>0</v>
      </c>
      <c r="V68" s="44">
        <f t="shared" si="13"/>
        <v>0.21739130434782608</v>
      </c>
    </row>
    <row r="69" spans="18:22" x14ac:dyDescent="0.3">
      <c r="R69" s="90"/>
      <c r="S69" s="44">
        <v>405827</v>
      </c>
      <c r="T69" s="44">
        <v>3</v>
      </c>
      <c r="U69" s="90">
        <f t="shared" si="14"/>
        <v>0</v>
      </c>
      <c r="V69" s="44">
        <f t="shared" si="13"/>
        <v>0.2608695652173913</v>
      </c>
    </row>
    <row r="70" spans="18:22" x14ac:dyDescent="0.3">
      <c r="R70" s="90"/>
      <c r="S70" s="44">
        <v>406951</v>
      </c>
      <c r="T70" s="44">
        <v>11</v>
      </c>
      <c r="U70" s="90">
        <f t="shared" si="14"/>
        <v>0</v>
      </c>
      <c r="V70" s="44">
        <f t="shared" si="13"/>
        <v>0.30434782608695654</v>
      </c>
    </row>
    <row r="71" spans="18:22" x14ac:dyDescent="0.3">
      <c r="R71" s="90"/>
      <c r="S71" s="44">
        <v>407815</v>
      </c>
      <c r="T71" s="44">
        <v>3</v>
      </c>
      <c r="U71" s="90">
        <f t="shared" si="14"/>
        <v>0</v>
      </c>
      <c r="V71" s="44">
        <f t="shared" si="13"/>
        <v>0.34782608695652173</v>
      </c>
    </row>
    <row r="72" spans="18:22" x14ac:dyDescent="0.3">
      <c r="R72" s="90"/>
      <c r="S72" s="44">
        <v>408310</v>
      </c>
      <c r="T72" s="44">
        <v>3</v>
      </c>
      <c r="U72" s="90">
        <f t="shared" si="14"/>
        <v>0</v>
      </c>
      <c r="V72" s="44">
        <f t="shared" si="13"/>
        <v>0.39130434782608692</v>
      </c>
    </row>
    <row r="73" spans="18:22" x14ac:dyDescent="0.3">
      <c r="R73" s="90"/>
      <c r="S73" s="44">
        <v>409544</v>
      </c>
      <c r="T73" s="44">
        <v>12</v>
      </c>
      <c r="U73" s="90">
        <f t="shared" si="14"/>
        <v>0</v>
      </c>
      <c r="V73" s="44">
        <f t="shared" si="13"/>
        <v>0.43478260869565211</v>
      </c>
    </row>
    <row r="74" spans="18:22" x14ac:dyDescent="0.3">
      <c r="R74" s="90"/>
      <c r="S74" s="44">
        <v>410736</v>
      </c>
      <c r="T74" s="44">
        <v>5</v>
      </c>
      <c r="U74" s="90">
        <f t="shared" si="14"/>
        <v>0</v>
      </c>
      <c r="V74" s="44">
        <f t="shared" si="13"/>
        <v>0.47826086956521729</v>
      </c>
    </row>
    <row r="75" spans="18:22" x14ac:dyDescent="0.3">
      <c r="R75" s="90"/>
      <c r="S75" s="44">
        <v>414749</v>
      </c>
      <c r="T75" s="44">
        <v>14</v>
      </c>
      <c r="U75" s="90">
        <f t="shared" si="14"/>
        <v>0</v>
      </c>
      <c r="V75" s="44">
        <f t="shared" si="13"/>
        <v>0.52173913043478248</v>
      </c>
    </row>
    <row r="76" spans="18:22" x14ac:dyDescent="0.3">
      <c r="R76" s="90"/>
      <c r="S76" s="44">
        <v>416030</v>
      </c>
      <c r="T76" s="44">
        <v>9</v>
      </c>
      <c r="U76" s="90">
        <f t="shared" si="14"/>
        <v>0</v>
      </c>
      <c r="V76" s="44">
        <f t="shared" si="13"/>
        <v>0.56521739130434767</v>
      </c>
    </row>
    <row r="77" spans="18:22" x14ac:dyDescent="0.3">
      <c r="R77" s="90"/>
      <c r="S77" s="44">
        <v>416036</v>
      </c>
      <c r="T77" s="44">
        <v>8</v>
      </c>
      <c r="U77" s="90">
        <f t="shared" si="14"/>
        <v>0</v>
      </c>
      <c r="V77" s="44">
        <f t="shared" si="13"/>
        <v>0.60869565217391286</v>
      </c>
    </row>
    <row r="78" spans="18:22" x14ac:dyDescent="0.3">
      <c r="R78" s="90"/>
      <c r="S78" s="44">
        <v>417945</v>
      </c>
      <c r="T78" s="44">
        <v>4</v>
      </c>
      <c r="U78" s="90">
        <f t="shared" si="14"/>
        <v>0</v>
      </c>
      <c r="V78" s="44">
        <f t="shared" si="13"/>
        <v>0.65217391304347805</v>
      </c>
    </row>
    <row r="79" spans="18:22" x14ac:dyDescent="0.3">
      <c r="R79" s="90"/>
      <c r="S79" s="44">
        <v>418139</v>
      </c>
      <c r="T79" s="44">
        <v>9</v>
      </c>
      <c r="U79" s="90">
        <f t="shared" si="14"/>
        <v>0</v>
      </c>
      <c r="V79" s="44">
        <f t="shared" si="13"/>
        <v>0.69565217391304324</v>
      </c>
    </row>
    <row r="80" spans="18:22" x14ac:dyDescent="0.3">
      <c r="R80" s="90"/>
      <c r="S80" s="44">
        <v>419545</v>
      </c>
      <c r="T80" s="44">
        <v>7</v>
      </c>
      <c r="U80" s="90">
        <f t="shared" si="14"/>
        <v>0</v>
      </c>
      <c r="V80" s="44">
        <f t="shared" si="13"/>
        <v>0.73913043478260843</v>
      </c>
    </row>
    <row r="81" spans="18:22" x14ac:dyDescent="0.3">
      <c r="R81" s="90"/>
      <c r="S81" s="44">
        <v>421421</v>
      </c>
      <c r="T81" s="44">
        <v>2</v>
      </c>
      <c r="U81" s="90">
        <f t="shared" si="14"/>
        <v>0</v>
      </c>
      <c r="V81" s="44">
        <f t="shared" si="13"/>
        <v>0.78260869565217361</v>
      </c>
    </row>
    <row r="82" spans="18:22" x14ac:dyDescent="0.3">
      <c r="R82" s="90"/>
      <c r="S82" s="44">
        <v>422036</v>
      </c>
      <c r="T82" s="44">
        <v>1</v>
      </c>
      <c r="U82" s="90">
        <f t="shared" si="14"/>
        <v>0</v>
      </c>
      <c r="V82" s="44">
        <f t="shared" si="13"/>
        <v>0.8260869565217388</v>
      </c>
    </row>
    <row r="83" spans="18:22" x14ac:dyDescent="0.3">
      <c r="R83" s="90"/>
      <c r="S83" s="44">
        <v>425999</v>
      </c>
      <c r="T83" s="44">
        <v>14</v>
      </c>
      <c r="U83" s="90">
        <f t="shared" si="14"/>
        <v>0</v>
      </c>
      <c r="V83" s="44">
        <f t="shared" si="13"/>
        <v>0.86956521739130399</v>
      </c>
    </row>
    <row r="84" spans="18:22" x14ac:dyDescent="0.3">
      <c r="R84" s="90"/>
      <c r="S84" s="44">
        <v>426614</v>
      </c>
      <c r="T84" s="44">
        <v>1</v>
      </c>
      <c r="U84" s="90">
        <f t="shared" si="14"/>
        <v>0</v>
      </c>
      <c r="V84" s="44">
        <f t="shared" si="13"/>
        <v>0.91304347826086918</v>
      </c>
    </row>
    <row r="85" spans="18:22" x14ac:dyDescent="0.3">
      <c r="R85" s="90"/>
      <c r="S85" s="44">
        <v>426647</v>
      </c>
      <c r="T85" s="44">
        <v>14</v>
      </c>
      <c r="U85" s="90">
        <f t="shared" si="14"/>
        <v>0</v>
      </c>
      <c r="V85" s="44">
        <f t="shared" si="13"/>
        <v>0.95652173913043437</v>
      </c>
    </row>
    <row r="86" spans="18:22" x14ac:dyDescent="0.3">
      <c r="R86" s="93"/>
      <c r="S86" s="44">
        <v>434948</v>
      </c>
      <c r="T86" s="44">
        <v>12</v>
      </c>
      <c r="U86" s="93">
        <f t="shared" si="14"/>
        <v>0</v>
      </c>
      <c r="V86" s="44">
        <f t="shared" si="13"/>
        <v>0.99999999999999956</v>
      </c>
    </row>
    <row r="87" spans="18:22" x14ac:dyDescent="0.3">
      <c r="R87" s="92">
        <v>5</v>
      </c>
      <c r="S87" s="44">
        <v>405901</v>
      </c>
      <c r="T87" s="44">
        <v>15</v>
      </c>
      <c r="U87" s="92">
        <f t="shared" si="14"/>
        <v>0.17241379310344829</v>
      </c>
      <c r="V87" s="44">
        <f>1/COUNT($S$87:$S$92)</f>
        <v>0.16666666666666666</v>
      </c>
    </row>
    <row r="88" spans="18:22" x14ac:dyDescent="0.3">
      <c r="R88" s="90"/>
      <c r="S88" s="44">
        <v>406124</v>
      </c>
      <c r="T88" s="44">
        <v>3</v>
      </c>
      <c r="U88" s="90">
        <f t="shared" si="14"/>
        <v>0</v>
      </c>
      <c r="V88" s="44">
        <f>V87+1/COUNT($S$87:$S$92)</f>
        <v>0.33333333333333331</v>
      </c>
    </row>
    <row r="89" spans="18:22" x14ac:dyDescent="0.3">
      <c r="R89" s="90"/>
      <c r="S89" s="44">
        <v>410533</v>
      </c>
      <c r="T89" s="44">
        <v>14</v>
      </c>
      <c r="U89" s="90">
        <f t="shared" si="14"/>
        <v>0</v>
      </c>
      <c r="V89" s="44">
        <f t="shared" ref="V89:V92" si="15">V88+1/COUNT($S$87:$S$92)</f>
        <v>0.5</v>
      </c>
    </row>
    <row r="90" spans="18:22" x14ac:dyDescent="0.3">
      <c r="R90" s="90"/>
      <c r="S90" s="44">
        <v>416011</v>
      </c>
      <c r="T90" s="44">
        <v>7</v>
      </c>
      <c r="U90" s="90">
        <f t="shared" si="14"/>
        <v>0</v>
      </c>
      <c r="V90" s="44">
        <f t="shared" si="15"/>
        <v>0.66666666666666663</v>
      </c>
    </row>
    <row r="91" spans="18:22" x14ac:dyDescent="0.3">
      <c r="R91" s="90"/>
      <c r="S91" s="44">
        <v>425625</v>
      </c>
      <c r="T91" s="44">
        <v>5</v>
      </c>
      <c r="U91" s="90">
        <f t="shared" si="14"/>
        <v>0</v>
      </c>
      <c r="V91" s="44">
        <f t="shared" si="15"/>
        <v>0.83333333333333326</v>
      </c>
    </row>
    <row r="92" spans="18:22" x14ac:dyDescent="0.3">
      <c r="R92" s="93"/>
      <c r="S92" s="44">
        <v>427600</v>
      </c>
      <c r="T92" s="44">
        <v>9</v>
      </c>
      <c r="U92" s="93">
        <f t="shared" si="14"/>
        <v>0</v>
      </c>
      <c r="V92" s="44">
        <f t="shared" si="15"/>
        <v>0.99999999999999989</v>
      </c>
    </row>
    <row r="93" spans="18:22" x14ac:dyDescent="0.3">
      <c r="R93" s="92">
        <v>6</v>
      </c>
      <c r="S93" s="44">
        <v>399684</v>
      </c>
      <c r="T93" s="44">
        <v>11</v>
      </c>
      <c r="U93" s="92">
        <f t="shared" si="14"/>
        <v>0.20689655172413793</v>
      </c>
      <c r="V93" s="44">
        <f>1/COUNT($S$93:$S$103)</f>
        <v>9.0909090909090912E-2</v>
      </c>
    </row>
    <row r="94" spans="18:22" x14ac:dyDescent="0.3">
      <c r="R94" s="90"/>
      <c r="S94" s="53">
        <v>400345</v>
      </c>
      <c r="T94" s="53">
        <v>4</v>
      </c>
      <c r="U94" s="90">
        <f t="shared" si="14"/>
        <v>0</v>
      </c>
      <c r="V94" s="44">
        <f>V93+1/COUNT($S$93:$S$103)</f>
        <v>0.18181818181818182</v>
      </c>
    </row>
    <row r="95" spans="18:22" x14ac:dyDescent="0.3">
      <c r="R95" s="90"/>
      <c r="S95" s="44">
        <v>404822</v>
      </c>
      <c r="T95" s="44">
        <v>13</v>
      </c>
      <c r="U95" s="90">
        <f t="shared" si="14"/>
        <v>0</v>
      </c>
      <c r="V95" s="44">
        <f t="shared" ref="V95:V103" si="16">V94+1/COUNT($S$93:$S$103)</f>
        <v>0.27272727272727271</v>
      </c>
    </row>
    <row r="96" spans="18:22" x14ac:dyDescent="0.3">
      <c r="R96" s="90"/>
      <c r="S96" s="44">
        <v>407739</v>
      </c>
      <c r="T96" s="44">
        <v>4</v>
      </c>
      <c r="U96" s="90">
        <f t="shared" si="14"/>
        <v>0</v>
      </c>
      <c r="V96" s="44">
        <f t="shared" si="16"/>
        <v>0.36363636363636365</v>
      </c>
    </row>
    <row r="97" spans="18:22" x14ac:dyDescent="0.3">
      <c r="R97" s="90"/>
      <c r="S97" s="44">
        <v>408425</v>
      </c>
      <c r="T97" s="44">
        <v>14</v>
      </c>
      <c r="U97" s="90">
        <f t="shared" si="14"/>
        <v>0</v>
      </c>
      <c r="V97" s="44">
        <f t="shared" si="16"/>
        <v>0.45454545454545459</v>
      </c>
    </row>
    <row r="98" spans="18:22" x14ac:dyDescent="0.3">
      <c r="R98" s="90"/>
      <c r="S98" s="44">
        <v>413821</v>
      </c>
      <c r="T98" s="44">
        <v>8</v>
      </c>
      <c r="U98" s="90">
        <f t="shared" si="14"/>
        <v>0</v>
      </c>
      <c r="V98" s="44">
        <f t="shared" si="16"/>
        <v>0.54545454545454553</v>
      </c>
    </row>
    <row r="99" spans="18:22" x14ac:dyDescent="0.3">
      <c r="R99" s="90"/>
      <c r="S99" s="44">
        <v>415434</v>
      </c>
      <c r="T99" s="44">
        <v>12</v>
      </c>
      <c r="U99" s="90">
        <f t="shared" si="14"/>
        <v>0</v>
      </c>
      <c r="V99" s="44">
        <f t="shared" si="16"/>
        <v>0.63636363636363646</v>
      </c>
    </row>
    <row r="100" spans="18:22" x14ac:dyDescent="0.3">
      <c r="R100" s="90"/>
      <c r="S100" s="53">
        <v>418046</v>
      </c>
      <c r="T100" s="53">
        <v>15</v>
      </c>
      <c r="U100" s="90">
        <f t="shared" si="14"/>
        <v>0</v>
      </c>
      <c r="V100" s="44">
        <f t="shared" si="16"/>
        <v>0.7272727272727274</v>
      </c>
    </row>
    <row r="101" spans="18:22" x14ac:dyDescent="0.3">
      <c r="R101" s="90"/>
      <c r="S101" s="44">
        <v>420174</v>
      </c>
      <c r="T101" s="44">
        <v>15</v>
      </c>
      <c r="U101" s="90">
        <f t="shared" si="14"/>
        <v>0</v>
      </c>
      <c r="V101" s="44">
        <f t="shared" si="16"/>
        <v>0.81818181818181834</v>
      </c>
    </row>
    <row r="102" spans="18:22" x14ac:dyDescent="0.3">
      <c r="R102" s="90"/>
      <c r="S102" s="44">
        <v>429489</v>
      </c>
      <c r="T102" s="44">
        <v>12</v>
      </c>
      <c r="U102" s="90">
        <f t="shared" si="14"/>
        <v>0</v>
      </c>
      <c r="V102" s="44">
        <f t="shared" si="16"/>
        <v>0.90909090909090928</v>
      </c>
    </row>
    <row r="103" spans="18:22" x14ac:dyDescent="0.3">
      <c r="R103" s="93"/>
      <c r="S103" s="44">
        <v>433915</v>
      </c>
      <c r="T103" s="44">
        <v>4</v>
      </c>
      <c r="U103" s="93">
        <f t="shared" si="14"/>
        <v>0</v>
      </c>
      <c r="V103" s="44">
        <f t="shared" si="16"/>
        <v>1.0000000000000002</v>
      </c>
    </row>
    <row r="104" spans="18:22" x14ac:dyDescent="0.3">
      <c r="R104" s="92">
        <v>7</v>
      </c>
      <c r="S104" s="44">
        <v>399093</v>
      </c>
      <c r="T104" s="44">
        <v>2</v>
      </c>
      <c r="U104" s="92">
        <f t="shared" si="14"/>
        <v>0.2413793103448276</v>
      </c>
      <c r="V104" s="44">
        <f>1/COUNT($S$104:$S$116)</f>
        <v>7.6923076923076927E-2</v>
      </c>
    </row>
    <row r="105" spans="18:22" x14ac:dyDescent="0.3">
      <c r="R105" s="90"/>
      <c r="S105" s="44">
        <v>402503</v>
      </c>
      <c r="T105" s="44">
        <v>9</v>
      </c>
      <c r="U105" s="90">
        <f t="shared" si="14"/>
        <v>0</v>
      </c>
      <c r="V105" s="44">
        <f>V104+1/COUNT($S$104:$S$116)</f>
        <v>0.15384615384615385</v>
      </c>
    </row>
    <row r="106" spans="18:22" x14ac:dyDescent="0.3">
      <c r="R106" s="90"/>
      <c r="S106" s="44">
        <v>413212</v>
      </c>
      <c r="T106" s="44">
        <v>7</v>
      </c>
      <c r="U106" s="90">
        <f t="shared" si="14"/>
        <v>0</v>
      </c>
      <c r="V106" s="44">
        <f t="shared" ref="V106:V116" si="17">V105+1/COUNT($S$104:$S$116)</f>
        <v>0.23076923076923078</v>
      </c>
    </row>
    <row r="107" spans="18:22" x14ac:dyDescent="0.3">
      <c r="R107" s="90"/>
      <c r="S107" s="44">
        <v>413431</v>
      </c>
      <c r="T107" s="44">
        <v>8</v>
      </c>
      <c r="U107" s="90">
        <f t="shared" si="14"/>
        <v>0</v>
      </c>
      <c r="V107" s="44">
        <f t="shared" si="17"/>
        <v>0.30769230769230771</v>
      </c>
    </row>
    <row r="108" spans="18:22" x14ac:dyDescent="0.3">
      <c r="R108" s="90"/>
      <c r="S108" s="44">
        <v>413827</v>
      </c>
      <c r="T108" s="44">
        <v>6</v>
      </c>
      <c r="U108" s="90">
        <f t="shared" si="14"/>
        <v>0</v>
      </c>
      <c r="V108" s="44">
        <f t="shared" si="17"/>
        <v>0.38461538461538464</v>
      </c>
    </row>
    <row r="109" spans="18:22" x14ac:dyDescent="0.3">
      <c r="R109" s="90"/>
      <c r="S109" s="44">
        <v>415435</v>
      </c>
      <c r="T109" s="44">
        <v>15</v>
      </c>
      <c r="U109" s="90">
        <f t="shared" si="14"/>
        <v>0</v>
      </c>
      <c r="V109" s="44">
        <f t="shared" si="17"/>
        <v>0.46153846153846156</v>
      </c>
    </row>
    <row r="110" spans="18:22" x14ac:dyDescent="0.3">
      <c r="R110" s="90"/>
      <c r="S110" s="44">
        <v>415439</v>
      </c>
      <c r="T110" s="44">
        <v>12</v>
      </c>
      <c r="U110" s="90">
        <f t="shared" si="14"/>
        <v>0</v>
      </c>
      <c r="V110" s="44">
        <f t="shared" si="17"/>
        <v>0.53846153846153855</v>
      </c>
    </row>
    <row r="111" spans="18:22" x14ac:dyDescent="0.3">
      <c r="R111" s="90"/>
      <c r="S111" s="44">
        <v>416009</v>
      </c>
      <c r="T111" s="44">
        <v>1</v>
      </c>
      <c r="U111" s="90">
        <f t="shared" si="14"/>
        <v>0</v>
      </c>
      <c r="V111" s="44">
        <f t="shared" si="17"/>
        <v>0.61538461538461542</v>
      </c>
    </row>
    <row r="112" spans="18:22" x14ac:dyDescent="0.3">
      <c r="R112" s="90"/>
      <c r="S112" s="44">
        <v>417128</v>
      </c>
      <c r="T112" s="44">
        <v>11</v>
      </c>
      <c r="U112" s="90">
        <f t="shared" si="14"/>
        <v>0</v>
      </c>
      <c r="V112" s="44">
        <f t="shared" si="17"/>
        <v>0.69230769230769229</v>
      </c>
    </row>
    <row r="113" spans="18:22" x14ac:dyDescent="0.3">
      <c r="R113" s="90"/>
      <c r="S113" s="44">
        <v>419788</v>
      </c>
      <c r="T113" s="44">
        <v>4</v>
      </c>
      <c r="U113" s="90">
        <f t="shared" si="14"/>
        <v>0</v>
      </c>
      <c r="V113" s="44">
        <f t="shared" si="17"/>
        <v>0.76923076923076916</v>
      </c>
    </row>
    <row r="114" spans="18:22" x14ac:dyDescent="0.3">
      <c r="R114" s="90"/>
      <c r="S114" s="44">
        <v>429656</v>
      </c>
      <c r="T114" s="44">
        <v>13</v>
      </c>
      <c r="U114" s="90">
        <f t="shared" si="14"/>
        <v>0</v>
      </c>
      <c r="V114" s="44">
        <f t="shared" si="17"/>
        <v>0.84615384615384603</v>
      </c>
    </row>
    <row r="115" spans="18:22" x14ac:dyDescent="0.3">
      <c r="R115" s="90"/>
      <c r="S115" s="44">
        <v>430545</v>
      </c>
      <c r="T115" s="44">
        <v>4</v>
      </c>
      <c r="U115" s="90">
        <f t="shared" si="14"/>
        <v>0</v>
      </c>
      <c r="V115" s="44">
        <f t="shared" si="17"/>
        <v>0.92307692307692291</v>
      </c>
    </row>
    <row r="116" spans="18:22" x14ac:dyDescent="0.3">
      <c r="R116" s="93"/>
      <c r="S116" s="44">
        <v>435525</v>
      </c>
      <c r="T116" s="44">
        <v>3</v>
      </c>
      <c r="U116" s="93">
        <f t="shared" si="14"/>
        <v>0</v>
      </c>
      <c r="V116" s="44">
        <f t="shared" si="17"/>
        <v>0.99999999999999978</v>
      </c>
    </row>
    <row r="117" spans="18:22" x14ac:dyDescent="0.3">
      <c r="R117" s="92">
        <v>8</v>
      </c>
      <c r="S117" s="44">
        <v>402528</v>
      </c>
      <c r="T117" s="44">
        <v>10</v>
      </c>
      <c r="U117" s="92">
        <f t="shared" si="14"/>
        <v>0.27586206896551724</v>
      </c>
      <c r="V117" s="44">
        <f>1/COUNT($S$117:$S$133)</f>
        <v>5.8823529411764705E-2</v>
      </c>
    </row>
    <row r="118" spans="18:22" x14ac:dyDescent="0.3">
      <c r="R118" s="90"/>
      <c r="S118" s="44">
        <v>403107</v>
      </c>
      <c r="T118" s="44">
        <v>3</v>
      </c>
      <c r="U118" s="90">
        <f t="shared" si="14"/>
        <v>0</v>
      </c>
      <c r="V118" s="44">
        <f>V117+1/COUNT($S$117:$S$133)</f>
        <v>0.11764705882352941</v>
      </c>
    </row>
    <row r="119" spans="18:22" x14ac:dyDescent="0.3">
      <c r="R119" s="90"/>
      <c r="S119" s="44">
        <v>405895</v>
      </c>
      <c r="T119" s="44">
        <v>3</v>
      </c>
      <c r="U119" s="90">
        <f t="shared" si="14"/>
        <v>0</v>
      </c>
      <c r="V119" s="44">
        <f t="shared" ref="V119:V133" si="18">V118+1/COUNT($S$117:$S$133)</f>
        <v>0.1764705882352941</v>
      </c>
    </row>
    <row r="120" spans="18:22" x14ac:dyDescent="0.3">
      <c r="R120" s="90"/>
      <c r="S120" s="44">
        <v>406192</v>
      </c>
      <c r="T120" s="44">
        <v>12</v>
      </c>
      <c r="U120" s="90">
        <f t="shared" si="14"/>
        <v>0</v>
      </c>
      <c r="V120" s="44">
        <f t="shared" si="18"/>
        <v>0.23529411764705882</v>
      </c>
    </row>
    <row r="121" spans="18:22" x14ac:dyDescent="0.3">
      <c r="R121" s="90"/>
      <c r="S121" s="44">
        <v>407030</v>
      </c>
      <c r="T121" s="44">
        <v>6</v>
      </c>
      <c r="U121" s="90">
        <f t="shared" si="14"/>
        <v>0</v>
      </c>
      <c r="V121" s="44">
        <f t="shared" si="18"/>
        <v>0.29411764705882354</v>
      </c>
    </row>
    <row r="122" spans="18:22" x14ac:dyDescent="0.3">
      <c r="R122" s="90"/>
      <c r="S122" s="44">
        <v>411559</v>
      </c>
      <c r="T122" s="44">
        <v>10</v>
      </c>
      <c r="U122" s="90">
        <f t="shared" si="14"/>
        <v>0</v>
      </c>
      <c r="V122" s="44">
        <f t="shared" si="18"/>
        <v>0.35294117647058826</v>
      </c>
    </row>
    <row r="123" spans="18:22" x14ac:dyDescent="0.3">
      <c r="R123" s="90"/>
      <c r="S123" s="44">
        <v>415456</v>
      </c>
      <c r="T123" s="44">
        <v>4</v>
      </c>
      <c r="U123" s="90">
        <f t="shared" si="14"/>
        <v>0</v>
      </c>
      <c r="V123" s="44">
        <f t="shared" si="18"/>
        <v>0.41176470588235298</v>
      </c>
    </row>
    <row r="124" spans="18:22" x14ac:dyDescent="0.3">
      <c r="R124" s="90"/>
      <c r="S124" s="44">
        <v>418827</v>
      </c>
      <c r="T124" s="44">
        <v>3</v>
      </c>
      <c r="U124" s="90">
        <f t="shared" si="14"/>
        <v>0</v>
      </c>
      <c r="V124" s="44">
        <f t="shared" si="18"/>
        <v>0.4705882352941177</v>
      </c>
    </row>
    <row r="125" spans="18:22" x14ac:dyDescent="0.3">
      <c r="R125" s="90"/>
      <c r="S125" s="44">
        <v>419099</v>
      </c>
      <c r="T125" s="44">
        <v>12</v>
      </c>
      <c r="U125" s="90">
        <f t="shared" si="14"/>
        <v>0</v>
      </c>
      <c r="V125" s="44">
        <f t="shared" si="18"/>
        <v>0.52941176470588236</v>
      </c>
    </row>
    <row r="126" spans="18:22" x14ac:dyDescent="0.3">
      <c r="R126" s="90"/>
      <c r="S126" s="44">
        <v>426474</v>
      </c>
      <c r="T126" s="44">
        <v>4</v>
      </c>
      <c r="U126" s="90">
        <f t="shared" si="14"/>
        <v>0</v>
      </c>
      <c r="V126" s="44">
        <f t="shared" si="18"/>
        <v>0.58823529411764708</v>
      </c>
    </row>
    <row r="127" spans="18:22" x14ac:dyDescent="0.3">
      <c r="R127" s="90"/>
      <c r="S127" s="44">
        <v>427117</v>
      </c>
      <c r="T127" s="44">
        <v>7</v>
      </c>
      <c r="U127" s="90">
        <f t="shared" si="14"/>
        <v>0</v>
      </c>
      <c r="V127" s="44">
        <f t="shared" si="18"/>
        <v>0.6470588235294118</v>
      </c>
    </row>
    <row r="128" spans="18:22" x14ac:dyDescent="0.3">
      <c r="R128" s="90"/>
      <c r="S128" s="44">
        <v>427973</v>
      </c>
      <c r="T128" s="44">
        <v>2</v>
      </c>
      <c r="U128" s="90">
        <f t="shared" si="14"/>
        <v>0</v>
      </c>
      <c r="V128" s="44">
        <f t="shared" si="18"/>
        <v>0.70588235294117652</v>
      </c>
    </row>
    <row r="129" spans="18:22" x14ac:dyDescent="0.3">
      <c r="R129" s="90"/>
      <c r="S129" s="44">
        <v>429473</v>
      </c>
      <c r="T129" s="44">
        <v>8</v>
      </c>
      <c r="U129" s="90">
        <f t="shared" si="14"/>
        <v>0</v>
      </c>
      <c r="V129" s="44">
        <f t="shared" si="18"/>
        <v>0.76470588235294124</v>
      </c>
    </row>
    <row r="130" spans="18:22" x14ac:dyDescent="0.3">
      <c r="R130" s="90"/>
      <c r="S130" s="44">
        <v>430396</v>
      </c>
      <c r="T130" s="44">
        <v>14</v>
      </c>
      <c r="U130" s="90">
        <f t="shared" si="14"/>
        <v>0</v>
      </c>
      <c r="V130" s="44">
        <f t="shared" si="18"/>
        <v>0.82352941176470595</v>
      </c>
    </row>
    <row r="131" spans="18:22" x14ac:dyDescent="0.3">
      <c r="R131" s="90"/>
      <c r="S131" s="44">
        <v>432612</v>
      </c>
      <c r="T131" s="44">
        <v>10</v>
      </c>
      <c r="U131" s="90">
        <f t="shared" si="14"/>
        <v>0</v>
      </c>
      <c r="V131" s="44">
        <f t="shared" si="18"/>
        <v>0.88235294117647067</v>
      </c>
    </row>
    <row r="132" spans="18:22" x14ac:dyDescent="0.3">
      <c r="R132" s="90"/>
      <c r="S132" s="44">
        <v>432768</v>
      </c>
      <c r="T132" s="44">
        <v>6</v>
      </c>
      <c r="U132" s="90">
        <f t="shared" ref="U132:U195" si="19">R132/$R$533</f>
        <v>0</v>
      </c>
      <c r="V132" s="44">
        <f t="shared" si="18"/>
        <v>0.94117647058823539</v>
      </c>
    </row>
    <row r="133" spans="18:22" x14ac:dyDescent="0.3">
      <c r="R133" s="93"/>
      <c r="S133" s="44">
        <v>434715</v>
      </c>
      <c r="T133" s="44">
        <v>8</v>
      </c>
      <c r="U133" s="93">
        <f t="shared" si="19"/>
        <v>0</v>
      </c>
      <c r="V133" s="44">
        <f t="shared" si="18"/>
        <v>1</v>
      </c>
    </row>
    <row r="134" spans="18:22" x14ac:dyDescent="0.3">
      <c r="R134" s="92">
        <v>9</v>
      </c>
      <c r="S134" s="44">
        <v>399735</v>
      </c>
      <c r="T134" s="44">
        <v>10</v>
      </c>
      <c r="U134" s="92">
        <f t="shared" si="19"/>
        <v>0.31034482758620691</v>
      </c>
      <c r="V134" s="44">
        <f>1/COUNT($S$134:$S$157)</f>
        <v>4.1666666666666664E-2</v>
      </c>
    </row>
    <row r="135" spans="18:22" x14ac:dyDescent="0.3">
      <c r="R135" s="90"/>
      <c r="S135" s="44">
        <v>400221</v>
      </c>
      <c r="T135" s="44">
        <v>10</v>
      </c>
      <c r="U135" s="90">
        <f t="shared" si="19"/>
        <v>0</v>
      </c>
      <c r="V135" s="44">
        <f>V134+1/COUNT($S$134:$S$157)</f>
        <v>8.3333333333333329E-2</v>
      </c>
    </row>
    <row r="136" spans="18:22" x14ac:dyDescent="0.3">
      <c r="R136" s="90"/>
      <c r="S136" s="44">
        <v>402471</v>
      </c>
      <c r="T136" s="44">
        <v>1</v>
      </c>
      <c r="U136" s="90">
        <f t="shared" si="19"/>
        <v>0</v>
      </c>
      <c r="V136" s="44">
        <f t="shared" ref="V136:V157" si="20">V135+1/COUNT($S$134:$S$157)</f>
        <v>0.125</v>
      </c>
    </row>
    <row r="137" spans="18:22" x14ac:dyDescent="0.3">
      <c r="R137" s="90"/>
      <c r="S137" s="44">
        <v>404311</v>
      </c>
      <c r="T137" s="44">
        <v>3</v>
      </c>
      <c r="U137" s="90">
        <f t="shared" si="19"/>
        <v>0</v>
      </c>
      <c r="V137" s="44">
        <f t="shared" si="20"/>
        <v>0.16666666666666666</v>
      </c>
    </row>
    <row r="138" spans="18:22" x14ac:dyDescent="0.3">
      <c r="R138" s="90"/>
      <c r="S138" s="44">
        <v>405748</v>
      </c>
      <c r="T138" s="44">
        <v>2</v>
      </c>
      <c r="U138" s="90">
        <f t="shared" si="19"/>
        <v>0</v>
      </c>
      <c r="V138" s="44">
        <f t="shared" si="20"/>
        <v>0.20833333333333331</v>
      </c>
    </row>
    <row r="139" spans="18:22" x14ac:dyDescent="0.3">
      <c r="R139" s="90"/>
      <c r="S139" s="44">
        <v>407456</v>
      </c>
      <c r="T139" s="44">
        <v>2</v>
      </c>
      <c r="U139" s="90">
        <f t="shared" si="19"/>
        <v>0</v>
      </c>
      <c r="V139" s="44">
        <f t="shared" si="20"/>
        <v>0.24999999999999997</v>
      </c>
    </row>
    <row r="140" spans="18:22" x14ac:dyDescent="0.3">
      <c r="R140" s="90"/>
      <c r="S140" s="53">
        <v>407824</v>
      </c>
      <c r="T140" s="53">
        <v>2</v>
      </c>
      <c r="U140" s="90">
        <f t="shared" si="19"/>
        <v>0</v>
      </c>
      <c r="V140" s="44">
        <f t="shared" si="20"/>
        <v>0.29166666666666663</v>
      </c>
    </row>
    <row r="141" spans="18:22" x14ac:dyDescent="0.3">
      <c r="R141" s="90"/>
      <c r="S141" s="44">
        <v>408621</v>
      </c>
      <c r="T141" s="44">
        <v>3</v>
      </c>
      <c r="U141" s="90">
        <f t="shared" si="19"/>
        <v>0</v>
      </c>
      <c r="V141" s="44">
        <f t="shared" si="20"/>
        <v>0.33333333333333331</v>
      </c>
    </row>
    <row r="142" spans="18:22" x14ac:dyDescent="0.3">
      <c r="R142" s="90"/>
      <c r="S142" s="44">
        <v>409792</v>
      </c>
      <c r="T142" s="44">
        <v>13</v>
      </c>
      <c r="U142" s="90">
        <f t="shared" si="19"/>
        <v>0</v>
      </c>
      <c r="V142" s="44">
        <f t="shared" si="20"/>
        <v>0.375</v>
      </c>
    </row>
    <row r="143" spans="18:22" x14ac:dyDescent="0.3">
      <c r="R143" s="90"/>
      <c r="S143" s="44">
        <v>411487</v>
      </c>
      <c r="T143" s="44">
        <v>4</v>
      </c>
      <c r="U143" s="90">
        <f t="shared" si="19"/>
        <v>0</v>
      </c>
      <c r="V143" s="44">
        <f t="shared" si="20"/>
        <v>0.41666666666666669</v>
      </c>
    </row>
    <row r="144" spans="18:22" x14ac:dyDescent="0.3">
      <c r="R144" s="90"/>
      <c r="S144" s="44">
        <v>411557</v>
      </c>
      <c r="T144" s="44">
        <v>4</v>
      </c>
      <c r="U144" s="90">
        <f t="shared" si="19"/>
        <v>0</v>
      </c>
      <c r="V144" s="44">
        <f t="shared" si="20"/>
        <v>0.45833333333333337</v>
      </c>
    </row>
    <row r="145" spans="18:22" x14ac:dyDescent="0.3">
      <c r="R145" s="90"/>
      <c r="S145" s="44">
        <v>414103</v>
      </c>
      <c r="T145" s="44">
        <v>11</v>
      </c>
      <c r="U145" s="90">
        <f t="shared" si="19"/>
        <v>0</v>
      </c>
      <c r="V145" s="44">
        <f t="shared" si="20"/>
        <v>0.5</v>
      </c>
    </row>
    <row r="146" spans="18:22" x14ac:dyDescent="0.3">
      <c r="R146" s="90"/>
      <c r="S146" s="44">
        <v>414750</v>
      </c>
      <c r="T146" s="44">
        <v>8</v>
      </c>
      <c r="U146" s="90">
        <f t="shared" si="19"/>
        <v>0</v>
      </c>
      <c r="V146" s="44">
        <f t="shared" si="20"/>
        <v>0.54166666666666663</v>
      </c>
    </row>
    <row r="147" spans="18:22" x14ac:dyDescent="0.3">
      <c r="R147" s="90"/>
      <c r="S147" s="44">
        <v>414960</v>
      </c>
      <c r="T147" s="44">
        <v>0</v>
      </c>
      <c r="U147" s="90">
        <f t="shared" si="19"/>
        <v>0</v>
      </c>
      <c r="V147" s="44">
        <f t="shared" si="20"/>
        <v>0.58333333333333326</v>
      </c>
    </row>
    <row r="148" spans="18:22" x14ac:dyDescent="0.3">
      <c r="R148" s="90"/>
      <c r="S148" s="44">
        <v>415438</v>
      </c>
      <c r="T148" s="44">
        <v>9</v>
      </c>
      <c r="U148" s="90">
        <f t="shared" si="19"/>
        <v>0</v>
      </c>
      <c r="V148" s="44">
        <f t="shared" si="20"/>
        <v>0.62499999999999989</v>
      </c>
    </row>
    <row r="149" spans="18:22" x14ac:dyDescent="0.3">
      <c r="R149" s="90"/>
      <c r="S149" s="44">
        <v>416911</v>
      </c>
      <c r="T149" s="44">
        <v>13</v>
      </c>
      <c r="U149" s="90">
        <f t="shared" si="19"/>
        <v>0</v>
      </c>
      <c r="V149" s="44">
        <f t="shared" si="20"/>
        <v>0.66666666666666652</v>
      </c>
    </row>
    <row r="150" spans="18:22" x14ac:dyDescent="0.3">
      <c r="R150" s="90"/>
      <c r="S150" s="44">
        <v>417034</v>
      </c>
      <c r="T150" s="44">
        <v>14</v>
      </c>
      <c r="U150" s="90">
        <f t="shared" si="19"/>
        <v>0</v>
      </c>
      <c r="V150" s="44">
        <f t="shared" si="20"/>
        <v>0.70833333333333315</v>
      </c>
    </row>
    <row r="151" spans="18:22" x14ac:dyDescent="0.3">
      <c r="R151" s="90"/>
      <c r="S151" s="44">
        <v>424343</v>
      </c>
      <c r="T151" s="44">
        <v>6</v>
      </c>
      <c r="U151" s="90">
        <f t="shared" si="19"/>
        <v>0</v>
      </c>
      <c r="V151" s="44">
        <f t="shared" si="20"/>
        <v>0.74999999999999978</v>
      </c>
    </row>
    <row r="152" spans="18:22" x14ac:dyDescent="0.3">
      <c r="R152" s="90"/>
      <c r="S152" s="44">
        <v>426665</v>
      </c>
      <c r="T152" s="44">
        <v>7</v>
      </c>
      <c r="U152" s="90">
        <f t="shared" si="19"/>
        <v>0</v>
      </c>
      <c r="V152" s="44">
        <f t="shared" si="20"/>
        <v>0.79166666666666641</v>
      </c>
    </row>
    <row r="153" spans="18:22" x14ac:dyDescent="0.3">
      <c r="R153" s="90"/>
      <c r="S153" s="44">
        <v>428578</v>
      </c>
      <c r="T153" s="44">
        <v>1</v>
      </c>
      <c r="U153" s="90">
        <f t="shared" si="19"/>
        <v>0</v>
      </c>
      <c r="V153" s="44">
        <f t="shared" si="20"/>
        <v>0.83333333333333304</v>
      </c>
    </row>
    <row r="154" spans="18:22" x14ac:dyDescent="0.3">
      <c r="R154" s="90"/>
      <c r="S154" s="44">
        <v>430192</v>
      </c>
      <c r="T154" s="44">
        <v>9</v>
      </c>
      <c r="U154" s="90">
        <f t="shared" si="19"/>
        <v>0</v>
      </c>
      <c r="V154" s="44">
        <f t="shared" si="20"/>
        <v>0.87499999999999967</v>
      </c>
    </row>
    <row r="155" spans="18:22" x14ac:dyDescent="0.3">
      <c r="R155" s="90"/>
      <c r="S155" s="44">
        <v>434004</v>
      </c>
      <c r="T155" s="44">
        <v>7</v>
      </c>
      <c r="U155" s="90">
        <f t="shared" si="19"/>
        <v>0</v>
      </c>
      <c r="V155" s="44">
        <f t="shared" si="20"/>
        <v>0.9166666666666663</v>
      </c>
    </row>
    <row r="156" spans="18:22" x14ac:dyDescent="0.3">
      <c r="R156" s="90"/>
      <c r="S156" s="44">
        <v>434469</v>
      </c>
      <c r="T156" s="44">
        <v>11</v>
      </c>
      <c r="U156" s="90">
        <f t="shared" si="19"/>
        <v>0</v>
      </c>
      <c r="V156" s="44">
        <f t="shared" si="20"/>
        <v>0.95833333333333293</v>
      </c>
    </row>
    <row r="157" spans="18:22" x14ac:dyDescent="0.3">
      <c r="R157" s="93"/>
      <c r="S157" s="44">
        <v>435522</v>
      </c>
      <c r="T157" s="44">
        <v>3</v>
      </c>
      <c r="U157" s="93">
        <f t="shared" si="19"/>
        <v>0</v>
      </c>
      <c r="V157" s="44">
        <f t="shared" si="20"/>
        <v>0.99999999999999956</v>
      </c>
    </row>
    <row r="158" spans="18:22" x14ac:dyDescent="0.3">
      <c r="R158" s="92">
        <v>10</v>
      </c>
      <c r="S158" s="44">
        <v>399033</v>
      </c>
      <c r="T158" s="44">
        <v>9</v>
      </c>
      <c r="U158" s="92">
        <f t="shared" si="19"/>
        <v>0.34482758620689657</v>
      </c>
      <c r="V158" s="44">
        <f>1/COUNT($S$158:$S$181)</f>
        <v>4.1666666666666664E-2</v>
      </c>
    </row>
    <row r="159" spans="18:22" x14ac:dyDescent="0.3">
      <c r="R159" s="90"/>
      <c r="S159" s="44">
        <v>400180</v>
      </c>
      <c r="T159" s="44">
        <v>3</v>
      </c>
      <c r="U159" s="90">
        <f t="shared" si="19"/>
        <v>0</v>
      </c>
      <c r="V159" s="44">
        <f>V158+1/COUNT($S$158:$S$181)</f>
        <v>8.3333333333333329E-2</v>
      </c>
    </row>
    <row r="160" spans="18:22" x14ac:dyDescent="0.3">
      <c r="R160" s="90"/>
      <c r="S160" s="44">
        <v>400341</v>
      </c>
      <c r="T160" s="44">
        <v>8</v>
      </c>
      <c r="U160" s="90">
        <f t="shared" si="19"/>
        <v>0</v>
      </c>
      <c r="V160" s="44">
        <f t="shared" ref="V160:V181" si="21">V159+1/COUNT($S$158:$S$181)</f>
        <v>0.125</v>
      </c>
    </row>
    <row r="161" spans="18:22" x14ac:dyDescent="0.3">
      <c r="R161" s="90"/>
      <c r="S161" s="44">
        <v>400361</v>
      </c>
      <c r="T161" s="44">
        <v>15</v>
      </c>
      <c r="U161" s="90">
        <f t="shared" si="19"/>
        <v>0</v>
      </c>
      <c r="V161" s="44">
        <f t="shared" si="21"/>
        <v>0.16666666666666666</v>
      </c>
    </row>
    <row r="162" spans="18:22" x14ac:dyDescent="0.3">
      <c r="R162" s="90"/>
      <c r="S162" s="44">
        <v>400403</v>
      </c>
      <c r="T162" s="44">
        <v>11</v>
      </c>
      <c r="U162" s="90">
        <f t="shared" si="19"/>
        <v>0</v>
      </c>
      <c r="V162" s="44">
        <f t="shared" si="21"/>
        <v>0.20833333333333331</v>
      </c>
    </row>
    <row r="163" spans="18:22" x14ac:dyDescent="0.3">
      <c r="R163" s="90"/>
      <c r="S163" s="44">
        <v>402493</v>
      </c>
      <c r="T163" s="44">
        <v>10</v>
      </c>
      <c r="U163" s="90">
        <f t="shared" si="19"/>
        <v>0</v>
      </c>
      <c r="V163" s="44">
        <f t="shared" si="21"/>
        <v>0.24999999999999997</v>
      </c>
    </row>
    <row r="164" spans="18:22" x14ac:dyDescent="0.3">
      <c r="R164" s="90"/>
      <c r="S164" s="44">
        <v>402902</v>
      </c>
      <c r="T164" s="44">
        <v>14</v>
      </c>
      <c r="U164" s="90">
        <f t="shared" si="19"/>
        <v>0</v>
      </c>
      <c r="V164" s="44">
        <f t="shared" si="21"/>
        <v>0.29166666666666663</v>
      </c>
    </row>
    <row r="165" spans="18:22" x14ac:dyDescent="0.3">
      <c r="R165" s="90"/>
      <c r="S165" s="44">
        <v>404020</v>
      </c>
      <c r="T165" s="44">
        <v>15</v>
      </c>
      <c r="U165" s="90">
        <f t="shared" si="19"/>
        <v>0</v>
      </c>
      <c r="V165" s="44">
        <f t="shared" si="21"/>
        <v>0.33333333333333331</v>
      </c>
    </row>
    <row r="166" spans="18:22" x14ac:dyDescent="0.3">
      <c r="R166" s="90"/>
      <c r="S166" s="44">
        <v>406900</v>
      </c>
      <c r="T166" s="44">
        <v>4</v>
      </c>
      <c r="U166" s="90">
        <f t="shared" si="19"/>
        <v>0</v>
      </c>
      <c r="V166" s="44">
        <f t="shared" si="21"/>
        <v>0.375</v>
      </c>
    </row>
    <row r="167" spans="18:22" x14ac:dyDescent="0.3">
      <c r="R167" s="90"/>
      <c r="S167" s="44">
        <v>409580</v>
      </c>
      <c r="T167" s="44">
        <v>14</v>
      </c>
      <c r="U167" s="90">
        <f t="shared" si="19"/>
        <v>0</v>
      </c>
      <c r="V167" s="44">
        <f t="shared" si="21"/>
        <v>0.41666666666666669</v>
      </c>
    </row>
    <row r="168" spans="18:22" x14ac:dyDescent="0.3">
      <c r="R168" s="90"/>
      <c r="S168" s="44">
        <v>411528</v>
      </c>
      <c r="T168" s="44">
        <v>12</v>
      </c>
      <c r="U168" s="90">
        <f t="shared" si="19"/>
        <v>0</v>
      </c>
      <c r="V168" s="44">
        <f t="shared" si="21"/>
        <v>0.45833333333333337</v>
      </c>
    </row>
    <row r="169" spans="18:22" x14ac:dyDescent="0.3">
      <c r="R169" s="90"/>
      <c r="S169" s="44">
        <v>411536</v>
      </c>
      <c r="T169" s="44">
        <v>15</v>
      </c>
      <c r="U169" s="90">
        <f t="shared" si="19"/>
        <v>0</v>
      </c>
      <c r="V169" s="44">
        <f t="shared" si="21"/>
        <v>0.5</v>
      </c>
    </row>
    <row r="170" spans="18:22" x14ac:dyDescent="0.3">
      <c r="R170" s="90"/>
      <c r="S170" s="44">
        <v>415021</v>
      </c>
      <c r="T170" s="44">
        <v>6</v>
      </c>
      <c r="U170" s="90">
        <f t="shared" si="19"/>
        <v>0</v>
      </c>
      <c r="V170" s="44">
        <f t="shared" si="21"/>
        <v>0.54166666666666663</v>
      </c>
    </row>
    <row r="171" spans="18:22" x14ac:dyDescent="0.3">
      <c r="R171" s="90"/>
      <c r="S171" s="44">
        <v>415447</v>
      </c>
      <c r="T171" s="44">
        <v>9</v>
      </c>
      <c r="U171" s="90">
        <f t="shared" si="19"/>
        <v>0</v>
      </c>
      <c r="V171" s="44">
        <f t="shared" si="21"/>
        <v>0.58333333333333326</v>
      </c>
    </row>
    <row r="172" spans="18:22" x14ac:dyDescent="0.3">
      <c r="R172" s="90"/>
      <c r="S172" s="44">
        <v>416192</v>
      </c>
      <c r="T172" s="44">
        <v>11</v>
      </c>
      <c r="U172" s="90">
        <f t="shared" si="19"/>
        <v>0</v>
      </c>
      <c r="V172" s="44">
        <f t="shared" si="21"/>
        <v>0.62499999999999989</v>
      </c>
    </row>
    <row r="173" spans="18:22" x14ac:dyDescent="0.3">
      <c r="R173" s="90"/>
      <c r="S173" s="44">
        <v>417152</v>
      </c>
      <c r="T173" s="44">
        <v>3</v>
      </c>
      <c r="U173" s="90">
        <f t="shared" si="19"/>
        <v>0</v>
      </c>
      <c r="V173" s="44">
        <f t="shared" si="21"/>
        <v>0.66666666666666652</v>
      </c>
    </row>
    <row r="174" spans="18:22" x14ac:dyDescent="0.3">
      <c r="R174" s="90"/>
      <c r="S174" s="44">
        <v>417786</v>
      </c>
      <c r="T174" s="44">
        <v>10</v>
      </c>
      <c r="U174" s="90">
        <f t="shared" si="19"/>
        <v>0</v>
      </c>
      <c r="V174" s="44">
        <f t="shared" si="21"/>
        <v>0.70833333333333315</v>
      </c>
    </row>
    <row r="175" spans="18:22" x14ac:dyDescent="0.3">
      <c r="R175" s="90"/>
      <c r="S175" s="44">
        <v>419164</v>
      </c>
      <c r="T175" s="44">
        <v>6</v>
      </c>
      <c r="U175" s="90">
        <f t="shared" si="19"/>
        <v>0</v>
      </c>
      <c r="V175" s="44">
        <f t="shared" si="21"/>
        <v>0.74999999999999978</v>
      </c>
    </row>
    <row r="176" spans="18:22" x14ac:dyDescent="0.3">
      <c r="R176" s="90"/>
      <c r="S176" s="44">
        <v>423238</v>
      </c>
      <c r="T176" s="44">
        <v>14</v>
      </c>
      <c r="U176" s="90">
        <f t="shared" si="19"/>
        <v>0</v>
      </c>
      <c r="V176" s="44">
        <f t="shared" si="21"/>
        <v>0.79166666666666641</v>
      </c>
    </row>
    <row r="177" spans="18:22" x14ac:dyDescent="0.3">
      <c r="R177" s="90"/>
      <c r="S177" s="44">
        <v>426002</v>
      </c>
      <c r="T177" s="44">
        <v>5</v>
      </c>
      <c r="U177" s="90">
        <f t="shared" si="19"/>
        <v>0</v>
      </c>
      <c r="V177" s="44">
        <f t="shared" si="21"/>
        <v>0.83333333333333304</v>
      </c>
    </row>
    <row r="178" spans="18:22" x14ac:dyDescent="0.3">
      <c r="R178" s="90"/>
      <c r="S178" s="44">
        <v>427689</v>
      </c>
      <c r="T178" s="44">
        <v>10</v>
      </c>
      <c r="U178" s="90">
        <f t="shared" si="19"/>
        <v>0</v>
      </c>
      <c r="V178" s="44">
        <f t="shared" si="21"/>
        <v>0.87499999999999967</v>
      </c>
    </row>
    <row r="179" spans="18:22" x14ac:dyDescent="0.3">
      <c r="R179" s="90"/>
      <c r="S179" s="44">
        <v>428537</v>
      </c>
      <c r="T179" s="44">
        <v>9</v>
      </c>
      <c r="U179" s="90">
        <f t="shared" si="19"/>
        <v>0</v>
      </c>
      <c r="V179" s="44">
        <f t="shared" si="21"/>
        <v>0.9166666666666663</v>
      </c>
    </row>
    <row r="180" spans="18:22" x14ac:dyDescent="0.3">
      <c r="R180" s="90"/>
      <c r="S180" s="44">
        <v>435629</v>
      </c>
      <c r="T180" s="44">
        <v>12</v>
      </c>
      <c r="U180" s="90">
        <f t="shared" si="19"/>
        <v>0</v>
      </c>
      <c r="V180" s="44">
        <f t="shared" si="21"/>
        <v>0.95833333333333293</v>
      </c>
    </row>
    <row r="181" spans="18:22" x14ac:dyDescent="0.3">
      <c r="R181" s="93"/>
      <c r="S181" s="44">
        <v>435788</v>
      </c>
      <c r="T181" s="44">
        <v>6</v>
      </c>
      <c r="U181" s="93">
        <f t="shared" si="19"/>
        <v>0</v>
      </c>
      <c r="V181" s="44">
        <f t="shared" si="21"/>
        <v>0.99999999999999956</v>
      </c>
    </row>
    <row r="182" spans="18:22" x14ac:dyDescent="0.3">
      <c r="R182" s="92">
        <v>11</v>
      </c>
      <c r="S182" s="44">
        <v>399128</v>
      </c>
      <c r="T182" s="44">
        <v>2</v>
      </c>
      <c r="U182" s="92">
        <f t="shared" si="19"/>
        <v>0.37931034482758619</v>
      </c>
      <c r="V182" s="44">
        <f>1/COUNT($S$182:$S$200)</f>
        <v>5.2631578947368418E-2</v>
      </c>
    </row>
    <row r="183" spans="18:22" x14ac:dyDescent="0.3">
      <c r="R183" s="90"/>
      <c r="S183" s="44">
        <v>399737</v>
      </c>
      <c r="T183" s="44">
        <v>12</v>
      </c>
      <c r="U183" s="90">
        <f t="shared" si="19"/>
        <v>0</v>
      </c>
      <c r="V183" s="44">
        <f>V182+1/COUNT($S$182:$S$200)</f>
        <v>0.10526315789473684</v>
      </c>
    </row>
    <row r="184" spans="18:22" x14ac:dyDescent="0.3">
      <c r="R184" s="90"/>
      <c r="S184" s="44">
        <v>405818</v>
      </c>
      <c r="T184" s="44">
        <v>4</v>
      </c>
      <c r="U184" s="90">
        <f t="shared" si="19"/>
        <v>0</v>
      </c>
      <c r="V184" s="44">
        <f t="shared" ref="V184:V200" si="22">V183+1/COUNT($S$182:$S$200)</f>
        <v>0.15789473684210525</v>
      </c>
    </row>
    <row r="185" spans="18:22" x14ac:dyDescent="0.3">
      <c r="R185" s="90"/>
      <c r="S185" s="44">
        <v>407912</v>
      </c>
      <c r="T185" s="44">
        <v>2</v>
      </c>
      <c r="U185" s="90">
        <f t="shared" si="19"/>
        <v>0</v>
      </c>
      <c r="V185" s="44">
        <f t="shared" si="22"/>
        <v>0.21052631578947367</v>
      </c>
    </row>
    <row r="186" spans="18:22" x14ac:dyDescent="0.3">
      <c r="R186" s="90"/>
      <c r="S186" s="44">
        <v>410390</v>
      </c>
      <c r="T186" s="44">
        <v>5</v>
      </c>
      <c r="U186" s="90">
        <f t="shared" si="19"/>
        <v>0</v>
      </c>
      <c r="V186" s="44">
        <f t="shared" si="22"/>
        <v>0.26315789473684209</v>
      </c>
    </row>
    <row r="187" spans="18:22" x14ac:dyDescent="0.3">
      <c r="R187" s="90"/>
      <c r="S187" s="44">
        <v>411409</v>
      </c>
      <c r="T187" s="44">
        <v>10</v>
      </c>
      <c r="U187" s="90">
        <f t="shared" si="19"/>
        <v>0</v>
      </c>
      <c r="V187" s="44">
        <f t="shared" si="22"/>
        <v>0.31578947368421051</v>
      </c>
    </row>
    <row r="188" spans="18:22" x14ac:dyDescent="0.3">
      <c r="R188" s="90"/>
      <c r="S188" s="44">
        <v>414077</v>
      </c>
      <c r="T188" s="44">
        <v>2</v>
      </c>
      <c r="U188" s="90">
        <f t="shared" si="19"/>
        <v>0</v>
      </c>
      <c r="V188" s="44">
        <f t="shared" si="22"/>
        <v>0.36842105263157893</v>
      </c>
    </row>
    <row r="189" spans="18:22" x14ac:dyDescent="0.3">
      <c r="R189" s="90"/>
      <c r="S189" s="44">
        <v>415060</v>
      </c>
      <c r="T189" s="44">
        <v>3</v>
      </c>
      <c r="U189" s="90">
        <f t="shared" si="19"/>
        <v>0</v>
      </c>
      <c r="V189" s="44">
        <f t="shared" si="22"/>
        <v>0.42105263157894735</v>
      </c>
    </row>
    <row r="190" spans="18:22" x14ac:dyDescent="0.3">
      <c r="R190" s="90"/>
      <c r="S190" s="44">
        <v>415085</v>
      </c>
      <c r="T190" s="44">
        <v>10</v>
      </c>
      <c r="U190" s="90">
        <f t="shared" si="19"/>
        <v>0</v>
      </c>
      <c r="V190" s="44">
        <f t="shared" si="22"/>
        <v>0.47368421052631576</v>
      </c>
    </row>
    <row r="191" spans="18:22" x14ac:dyDescent="0.3">
      <c r="R191" s="90"/>
      <c r="S191" s="44">
        <v>416017</v>
      </c>
      <c r="T191" s="44">
        <v>14</v>
      </c>
      <c r="U191" s="90">
        <f t="shared" si="19"/>
        <v>0</v>
      </c>
      <c r="V191" s="44">
        <f t="shared" si="22"/>
        <v>0.52631578947368418</v>
      </c>
    </row>
    <row r="192" spans="18:22" x14ac:dyDescent="0.3">
      <c r="R192" s="90"/>
      <c r="S192" s="44">
        <v>416039</v>
      </c>
      <c r="T192" s="44">
        <v>13</v>
      </c>
      <c r="U192" s="90">
        <f t="shared" si="19"/>
        <v>0</v>
      </c>
      <c r="V192" s="44">
        <f t="shared" si="22"/>
        <v>0.57894736842105265</v>
      </c>
    </row>
    <row r="193" spans="18:22" x14ac:dyDescent="0.3">
      <c r="R193" s="90"/>
      <c r="S193" s="44">
        <v>422075</v>
      </c>
      <c r="T193" s="44">
        <v>4</v>
      </c>
      <c r="U193" s="90">
        <f t="shared" si="19"/>
        <v>0</v>
      </c>
      <c r="V193" s="44">
        <f t="shared" si="22"/>
        <v>0.63157894736842102</v>
      </c>
    </row>
    <row r="194" spans="18:22" x14ac:dyDescent="0.3">
      <c r="R194" s="90"/>
      <c r="S194" s="44">
        <v>422277</v>
      </c>
      <c r="T194" s="44">
        <v>2</v>
      </c>
      <c r="U194" s="90">
        <f t="shared" si="19"/>
        <v>0</v>
      </c>
      <c r="V194" s="44">
        <f t="shared" si="22"/>
        <v>0.68421052631578938</v>
      </c>
    </row>
    <row r="195" spans="18:22" x14ac:dyDescent="0.3">
      <c r="R195" s="90"/>
      <c r="S195" s="44">
        <v>423872</v>
      </c>
      <c r="T195" s="44">
        <v>9</v>
      </c>
      <c r="U195" s="90">
        <f t="shared" si="19"/>
        <v>0</v>
      </c>
      <c r="V195" s="44">
        <f t="shared" si="22"/>
        <v>0.73684210526315774</v>
      </c>
    </row>
    <row r="196" spans="18:22" x14ac:dyDescent="0.3">
      <c r="R196" s="90"/>
      <c r="S196" s="44">
        <v>427189</v>
      </c>
      <c r="T196" s="44">
        <v>7</v>
      </c>
      <c r="U196" s="90">
        <f t="shared" ref="U196:U259" si="23">R196/$R$533</f>
        <v>0</v>
      </c>
      <c r="V196" s="44">
        <f t="shared" si="22"/>
        <v>0.78947368421052611</v>
      </c>
    </row>
    <row r="197" spans="18:22" x14ac:dyDescent="0.3">
      <c r="R197" s="90"/>
      <c r="S197" s="44">
        <v>429561</v>
      </c>
      <c r="T197" s="44">
        <v>15</v>
      </c>
      <c r="U197" s="90">
        <f t="shared" si="23"/>
        <v>0</v>
      </c>
      <c r="V197" s="44">
        <f t="shared" si="22"/>
        <v>0.84210526315789447</v>
      </c>
    </row>
    <row r="198" spans="18:22" x14ac:dyDescent="0.3">
      <c r="R198" s="90"/>
      <c r="S198" s="44">
        <v>430885</v>
      </c>
      <c r="T198" s="44">
        <v>14</v>
      </c>
      <c r="U198" s="90">
        <f t="shared" si="23"/>
        <v>0</v>
      </c>
      <c r="V198" s="44">
        <f t="shared" si="22"/>
        <v>0.89473684210526283</v>
      </c>
    </row>
    <row r="199" spans="18:22" x14ac:dyDescent="0.3">
      <c r="R199" s="90"/>
      <c r="S199" s="44">
        <v>434598</v>
      </c>
      <c r="T199" s="44">
        <v>15</v>
      </c>
      <c r="U199" s="90">
        <f t="shared" si="23"/>
        <v>0</v>
      </c>
      <c r="V199" s="44">
        <f t="shared" si="22"/>
        <v>0.94736842105263119</v>
      </c>
    </row>
    <row r="200" spans="18:22" x14ac:dyDescent="0.3">
      <c r="R200" s="93"/>
      <c r="S200" s="44">
        <v>435846</v>
      </c>
      <c r="T200" s="44">
        <v>15</v>
      </c>
      <c r="U200" s="93">
        <f t="shared" si="23"/>
        <v>0</v>
      </c>
      <c r="V200" s="44">
        <f t="shared" si="22"/>
        <v>0.99999999999999956</v>
      </c>
    </row>
    <row r="201" spans="18:22" x14ac:dyDescent="0.3">
      <c r="R201" s="92">
        <v>12</v>
      </c>
      <c r="S201" s="44">
        <v>399382</v>
      </c>
      <c r="T201" s="44">
        <v>12</v>
      </c>
      <c r="U201" s="92">
        <f t="shared" si="23"/>
        <v>0.41379310344827586</v>
      </c>
      <c r="V201" s="44">
        <f>1/COUNT($S$201:$S$221)</f>
        <v>4.7619047619047616E-2</v>
      </c>
    </row>
    <row r="202" spans="18:22" x14ac:dyDescent="0.3">
      <c r="R202" s="90"/>
      <c r="S202" s="44">
        <v>402328</v>
      </c>
      <c r="T202" s="44">
        <v>3</v>
      </c>
      <c r="U202" s="90">
        <f t="shared" si="23"/>
        <v>0</v>
      </c>
      <c r="V202" s="44">
        <f>V201+1/COUNT($S$201:$S$221)</f>
        <v>9.5238095238095233E-2</v>
      </c>
    </row>
    <row r="203" spans="18:22" x14ac:dyDescent="0.3">
      <c r="R203" s="90"/>
      <c r="S203" s="44">
        <v>403306</v>
      </c>
      <c r="T203" s="44">
        <v>3</v>
      </c>
      <c r="U203" s="90">
        <f t="shared" si="23"/>
        <v>0</v>
      </c>
      <c r="V203" s="44">
        <f t="shared" ref="V203:V221" si="24">V202+1/COUNT($S$201:$S$221)</f>
        <v>0.14285714285714285</v>
      </c>
    </row>
    <row r="204" spans="18:22" x14ac:dyDescent="0.3">
      <c r="R204" s="90"/>
      <c r="S204" s="44">
        <v>405896</v>
      </c>
      <c r="T204" s="44">
        <v>13</v>
      </c>
      <c r="U204" s="90">
        <f t="shared" si="23"/>
        <v>0</v>
      </c>
      <c r="V204" s="44">
        <f t="shared" si="24"/>
        <v>0.19047619047619047</v>
      </c>
    </row>
    <row r="205" spans="18:22" x14ac:dyDescent="0.3">
      <c r="R205" s="90"/>
      <c r="S205" s="44">
        <v>407604</v>
      </c>
      <c r="T205" s="44">
        <v>2</v>
      </c>
      <c r="U205" s="90">
        <f t="shared" si="23"/>
        <v>0</v>
      </c>
      <c r="V205" s="44">
        <f t="shared" si="24"/>
        <v>0.23809523809523808</v>
      </c>
    </row>
    <row r="206" spans="18:22" x14ac:dyDescent="0.3">
      <c r="R206" s="90"/>
      <c r="S206" s="44">
        <v>412720</v>
      </c>
      <c r="T206" s="44">
        <v>7</v>
      </c>
      <c r="U206" s="90">
        <f t="shared" si="23"/>
        <v>0</v>
      </c>
      <c r="V206" s="44">
        <f t="shared" si="24"/>
        <v>0.2857142857142857</v>
      </c>
    </row>
    <row r="207" spans="18:22" x14ac:dyDescent="0.3">
      <c r="R207" s="90"/>
      <c r="S207" s="44">
        <v>413467</v>
      </c>
      <c r="T207" s="44">
        <v>0</v>
      </c>
      <c r="U207" s="90">
        <f t="shared" si="23"/>
        <v>0</v>
      </c>
      <c r="V207" s="44">
        <f t="shared" si="24"/>
        <v>0.33333333333333331</v>
      </c>
    </row>
    <row r="208" spans="18:22" x14ac:dyDescent="0.3">
      <c r="R208" s="90"/>
      <c r="S208" s="44">
        <v>414104</v>
      </c>
      <c r="T208" s="44">
        <v>9</v>
      </c>
      <c r="U208" s="90">
        <f t="shared" si="23"/>
        <v>0</v>
      </c>
      <c r="V208" s="44">
        <f t="shared" si="24"/>
        <v>0.38095238095238093</v>
      </c>
    </row>
    <row r="209" spans="18:22" x14ac:dyDescent="0.3">
      <c r="R209" s="90"/>
      <c r="S209" s="44">
        <v>415452</v>
      </c>
      <c r="T209" s="44">
        <v>7</v>
      </c>
      <c r="U209" s="90">
        <f t="shared" si="23"/>
        <v>0</v>
      </c>
      <c r="V209" s="44">
        <f t="shared" si="24"/>
        <v>0.42857142857142855</v>
      </c>
    </row>
    <row r="210" spans="18:22" x14ac:dyDescent="0.3">
      <c r="R210" s="90"/>
      <c r="S210" s="44">
        <v>417145</v>
      </c>
      <c r="T210" s="44">
        <v>3</v>
      </c>
      <c r="U210" s="90">
        <f t="shared" si="23"/>
        <v>0</v>
      </c>
      <c r="V210" s="44">
        <f t="shared" si="24"/>
        <v>0.47619047619047616</v>
      </c>
    </row>
    <row r="211" spans="18:22" x14ac:dyDescent="0.3">
      <c r="R211" s="90"/>
      <c r="S211" s="44">
        <v>423473</v>
      </c>
      <c r="T211" s="44">
        <v>8</v>
      </c>
      <c r="U211" s="90">
        <f t="shared" si="23"/>
        <v>0</v>
      </c>
      <c r="V211" s="44">
        <f t="shared" si="24"/>
        <v>0.52380952380952372</v>
      </c>
    </row>
    <row r="212" spans="18:22" x14ac:dyDescent="0.3">
      <c r="R212" s="90"/>
      <c r="S212" s="44">
        <v>425772</v>
      </c>
      <c r="T212" s="44">
        <v>10</v>
      </c>
      <c r="U212" s="90">
        <f t="shared" si="23"/>
        <v>0</v>
      </c>
      <c r="V212" s="44">
        <f t="shared" si="24"/>
        <v>0.5714285714285714</v>
      </c>
    </row>
    <row r="213" spans="18:22" x14ac:dyDescent="0.3">
      <c r="R213" s="90"/>
      <c r="S213" s="44">
        <v>427747</v>
      </c>
      <c r="T213" s="44">
        <v>14</v>
      </c>
      <c r="U213" s="90">
        <f t="shared" si="23"/>
        <v>0</v>
      </c>
      <c r="V213" s="44">
        <f t="shared" si="24"/>
        <v>0.61904761904761907</v>
      </c>
    </row>
    <row r="214" spans="18:22" x14ac:dyDescent="0.3">
      <c r="R214" s="90"/>
      <c r="S214" s="44">
        <v>428009</v>
      </c>
      <c r="T214" s="44">
        <v>10</v>
      </c>
      <c r="U214" s="90">
        <f t="shared" si="23"/>
        <v>0</v>
      </c>
      <c r="V214" s="44">
        <f t="shared" si="24"/>
        <v>0.66666666666666674</v>
      </c>
    </row>
    <row r="215" spans="18:22" x14ac:dyDescent="0.3">
      <c r="R215" s="90"/>
      <c r="S215" s="44">
        <v>429680</v>
      </c>
      <c r="T215" s="44">
        <v>12</v>
      </c>
      <c r="U215" s="90">
        <f t="shared" si="23"/>
        <v>0</v>
      </c>
      <c r="V215" s="44">
        <f t="shared" si="24"/>
        <v>0.71428571428571441</v>
      </c>
    </row>
    <row r="216" spans="18:22" x14ac:dyDescent="0.3">
      <c r="R216" s="90"/>
      <c r="S216" s="44">
        <v>430275</v>
      </c>
      <c r="T216" s="44">
        <v>14</v>
      </c>
      <c r="U216" s="90">
        <f t="shared" si="23"/>
        <v>0</v>
      </c>
      <c r="V216" s="44">
        <f t="shared" si="24"/>
        <v>0.76190476190476208</v>
      </c>
    </row>
    <row r="217" spans="18:22" x14ac:dyDescent="0.3">
      <c r="R217" s="90"/>
      <c r="S217" s="44">
        <v>431044</v>
      </c>
      <c r="T217" s="44">
        <v>6</v>
      </c>
      <c r="U217" s="90">
        <f t="shared" si="23"/>
        <v>0</v>
      </c>
      <c r="V217" s="44">
        <f t="shared" si="24"/>
        <v>0.80952380952380976</v>
      </c>
    </row>
    <row r="218" spans="18:22" x14ac:dyDescent="0.3">
      <c r="R218" s="90"/>
      <c r="S218" s="44">
        <v>431826</v>
      </c>
      <c r="T218" s="44">
        <v>0</v>
      </c>
      <c r="U218" s="90">
        <f t="shared" si="23"/>
        <v>0</v>
      </c>
      <c r="V218" s="44">
        <f t="shared" si="24"/>
        <v>0.85714285714285743</v>
      </c>
    </row>
    <row r="219" spans="18:22" x14ac:dyDescent="0.3">
      <c r="R219" s="90"/>
      <c r="S219" s="44">
        <v>433877</v>
      </c>
      <c r="T219" s="44">
        <v>6</v>
      </c>
      <c r="U219" s="90">
        <f t="shared" si="23"/>
        <v>0</v>
      </c>
      <c r="V219" s="44">
        <f t="shared" si="24"/>
        <v>0.9047619047619051</v>
      </c>
    </row>
    <row r="220" spans="18:22" x14ac:dyDescent="0.3">
      <c r="R220" s="90"/>
      <c r="S220" s="44">
        <v>435751</v>
      </c>
      <c r="T220" s="44">
        <v>15</v>
      </c>
      <c r="U220" s="90">
        <f t="shared" si="23"/>
        <v>0</v>
      </c>
      <c r="V220" s="44">
        <f t="shared" si="24"/>
        <v>0.95238095238095277</v>
      </c>
    </row>
    <row r="221" spans="18:22" x14ac:dyDescent="0.3">
      <c r="R221" s="93"/>
      <c r="S221" s="44">
        <v>435818</v>
      </c>
      <c r="T221" s="44">
        <v>12</v>
      </c>
      <c r="U221" s="93">
        <f t="shared" si="23"/>
        <v>0</v>
      </c>
      <c r="V221" s="44">
        <f t="shared" si="24"/>
        <v>1.0000000000000004</v>
      </c>
    </row>
    <row r="222" spans="18:22" x14ac:dyDescent="0.3">
      <c r="R222" s="92">
        <v>13</v>
      </c>
      <c r="S222" s="44">
        <v>402318</v>
      </c>
      <c r="T222" s="44">
        <v>12</v>
      </c>
      <c r="U222" s="92">
        <f t="shared" si="23"/>
        <v>0.44827586206896552</v>
      </c>
      <c r="V222" s="44">
        <f>1/COUNT($S$222:$S$237)</f>
        <v>6.25E-2</v>
      </c>
    </row>
    <row r="223" spans="18:22" x14ac:dyDescent="0.3">
      <c r="R223" s="90"/>
      <c r="S223" s="44">
        <v>405884</v>
      </c>
      <c r="T223" s="44">
        <v>9</v>
      </c>
      <c r="U223" s="90">
        <f t="shared" si="23"/>
        <v>0</v>
      </c>
      <c r="V223" s="44">
        <f>V222+1/COUNT($S$222:$S$237)</f>
        <v>0.125</v>
      </c>
    </row>
    <row r="224" spans="18:22" x14ac:dyDescent="0.3">
      <c r="R224" s="90"/>
      <c r="S224" s="44">
        <v>406260</v>
      </c>
      <c r="T224" s="44">
        <v>3</v>
      </c>
      <c r="U224" s="90">
        <f t="shared" si="23"/>
        <v>0</v>
      </c>
      <c r="V224" s="44">
        <f t="shared" ref="V224:V237" si="25">V223+1/COUNT($S$222:$S$237)</f>
        <v>0.1875</v>
      </c>
    </row>
    <row r="225" spans="18:22" x14ac:dyDescent="0.3">
      <c r="R225" s="90"/>
      <c r="S225" s="44">
        <v>407842</v>
      </c>
      <c r="T225" s="44">
        <v>13</v>
      </c>
      <c r="U225" s="90">
        <f t="shared" si="23"/>
        <v>0</v>
      </c>
      <c r="V225" s="44">
        <f t="shared" si="25"/>
        <v>0.25</v>
      </c>
    </row>
    <row r="226" spans="18:22" x14ac:dyDescent="0.3">
      <c r="R226" s="90"/>
      <c r="S226" s="44">
        <v>407946</v>
      </c>
      <c r="T226" s="44">
        <v>11</v>
      </c>
      <c r="U226" s="90">
        <f t="shared" si="23"/>
        <v>0</v>
      </c>
      <c r="V226" s="44">
        <f t="shared" si="25"/>
        <v>0.3125</v>
      </c>
    </row>
    <row r="227" spans="18:22" x14ac:dyDescent="0.3">
      <c r="R227" s="90"/>
      <c r="S227" s="44">
        <v>408495</v>
      </c>
      <c r="T227" s="44">
        <v>2</v>
      </c>
      <c r="U227" s="90">
        <f t="shared" si="23"/>
        <v>0</v>
      </c>
      <c r="V227" s="44">
        <f t="shared" si="25"/>
        <v>0.375</v>
      </c>
    </row>
    <row r="228" spans="18:22" x14ac:dyDescent="0.3">
      <c r="R228" s="90"/>
      <c r="S228" s="44">
        <v>413845</v>
      </c>
      <c r="T228" s="44">
        <v>13</v>
      </c>
      <c r="U228" s="90">
        <f t="shared" si="23"/>
        <v>0</v>
      </c>
      <c r="V228" s="44">
        <f t="shared" si="25"/>
        <v>0.4375</v>
      </c>
    </row>
    <row r="229" spans="18:22" x14ac:dyDescent="0.3">
      <c r="R229" s="90"/>
      <c r="S229" s="44">
        <v>415015</v>
      </c>
      <c r="T229" s="44">
        <v>11</v>
      </c>
      <c r="U229" s="90">
        <f t="shared" si="23"/>
        <v>0</v>
      </c>
      <c r="V229" s="44">
        <f t="shared" si="25"/>
        <v>0.5</v>
      </c>
    </row>
    <row r="230" spans="18:22" x14ac:dyDescent="0.3">
      <c r="R230" s="90"/>
      <c r="S230" s="44">
        <v>415445</v>
      </c>
      <c r="T230" s="44">
        <v>3</v>
      </c>
      <c r="U230" s="90">
        <f t="shared" si="23"/>
        <v>0</v>
      </c>
      <c r="V230" s="44">
        <f t="shared" si="25"/>
        <v>0.5625</v>
      </c>
    </row>
    <row r="231" spans="18:22" x14ac:dyDescent="0.3">
      <c r="R231" s="90"/>
      <c r="S231" s="44">
        <v>416197</v>
      </c>
      <c r="T231" s="44">
        <v>8</v>
      </c>
      <c r="U231" s="90">
        <f t="shared" si="23"/>
        <v>0</v>
      </c>
      <c r="V231" s="44">
        <f t="shared" si="25"/>
        <v>0.625</v>
      </c>
    </row>
    <row r="232" spans="18:22" x14ac:dyDescent="0.3">
      <c r="R232" s="90"/>
      <c r="S232" s="44">
        <v>424962</v>
      </c>
      <c r="T232" s="44">
        <v>11</v>
      </c>
      <c r="U232" s="90">
        <f t="shared" si="23"/>
        <v>0</v>
      </c>
      <c r="V232" s="44">
        <f t="shared" si="25"/>
        <v>0.6875</v>
      </c>
    </row>
    <row r="233" spans="18:22" x14ac:dyDescent="0.3">
      <c r="R233" s="90"/>
      <c r="S233" s="44">
        <v>426672</v>
      </c>
      <c r="T233" s="44">
        <v>5</v>
      </c>
      <c r="U233" s="90">
        <f t="shared" si="23"/>
        <v>0</v>
      </c>
      <c r="V233" s="44">
        <f t="shared" si="25"/>
        <v>0.75</v>
      </c>
    </row>
    <row r="234" spans="18:22" x14ac:dyDescent="0.3">
      <c r="R234" s="90"/>
      <c r="S234" s="44">
        <v>429352</v>
      </c>
      <c r="T234" s="44">
        <v>0</v>
      </c>
      <c r="U234" s="90">
        <f t="shared" si="23"/>
        <v>0</v>
      </c>
      <c r="V234" s="44">
        <f t="shared" si="25"/>
        <v>0.8125</v>
      </c>
    </row>
    <row r="235" spans="18:22" x14ac:dyDescent="0.3">
      <c r="R235" s="90"/>
      <c r="S235" s="44">
        <v>431265</v>
      </c>
      <c r="T235" s="44">
        <v>5</v>
      </c>
      <c r="U235" s="90">
        <f t="shared" si="23"/>
        <v>0</v>
      </c>
      <c r="V235" s="44">
        <f t="shared" si="25"/>
        <v>0.875</v>
      </c>
    </row>
    <row r="236" spans="18:22" x14ac:dyDescent="0.3">
      <c r="R236" s="90"/>
      <c r="S236" s="44">
        <v>433983</v>
      </c>
      <c r="T236" s="44">
        <v>2</v>
      </c>
      <c r="U236" s="90">
        <f t="shared" si="23"/>
        <v>0</v>
      </c>
      <c r="V236" s="44">
        <f t="shared" si="25"/>
        <v>0.9375</v>
      </c>
    </row>
    <row r="237" spans="18:22" x14ac:dyDescent="0.3">
      <c r="R237" s="93"/>
      <c r="S237" s="44">
        <v>435802</v>
      </c>
      <c r="T237" s="44">
        <v>8</v>
      </c>
      <c r="U237" s="93">
        <f t="shared" si="23"/>
        <v>0</v>
      </c>
      <c r="V237" s="44">
        <f t="shared" si="25"/>
        <v>1</v>
      </c>
    </row>
    <row r="238" spans="18:22" x14ac:dyDescent="0.3">
      <c r="R238" s="92">
        <v>14</v>
      </c>
      <c r="S238" s="44">
        <v>399522</v>
      </c>
      <c r="T238" s="44">
        <v>3</v>
      </c>
      <c r="U238" s="92">
        <f t="shared" si="23"/>
        <v>0.48275862068965519</v>
      </c>
      <c r="V238" s="44">
        <f>1/COUNT($S$238:$S$258)</f>
        <v>4.7619047619047616E-2</v>
      </c>
    </row>
    <row r="239" spans="18:22" x14ac:dyDescent="0.3">
      <c r="R239" s="90"/>
      <c r="S239" s="44">
        <v>400186</v>
      </c>
      <c r="T239" s="44">
        <v>0</v>
      </c>
      <c r="U239" s="90">
        <f t="shared" si="23"/>
        <v>0</v>
      </c>
      <c r="V239" s="44">
        <f>V238+1/COUNT($S$238:$S$258)</f>
        <v>9.5238095238095233E-2</v>
      </c>
    </row>
    <row r="240" spans="18:22" x14ac:dyDescent="0.3">
      <c r="R240" s="90"/>
      <c r="S240" s="44">
        <v>401706</v>
      </c>
      <c r="T240" s="44">
        <v>4</v>
      </c>
      <c r="U240" s="90">
        <f t="shared" si="23"/>
        <v>0</v>
      </c>
      <c r="V240" s="44">
        <f t="shared" ref="V240:V258" si="26">V239+1/COUNT($S$238:$S$258)</f>
        <v>0.14285714285714285</v>
      </c>
    </row>
    <row r="241" spans="18:22" x14ac:dyDescent="0.3">
      <c r="R241" s="90"/>
      <c r="S241" s="44">
        <v>404141</v>
      </c>
      <c r="T241" s="44">
        <v>6</v>
      </c>
      <c r="U241" s="90">
        <f t="shared" si="23"/>
        <v>0</v>
      </c>
      <c r="V241" s="44">
        <f t="shared" si="26"/>
        <v>0.19047619047619047</v>
      </c>
    </row>
    <row r="242" spans="18:22" x14ac:dyDescent="0.3">
      <c r="R242" s="90"/>
      <c r="S242" s="44">
        <v>404182</v>
      </c>
      <c r="T242" s="44">
        <v>14</v>
      </c>
      <c r="U242" s="90">
        <f t="shared" si="23"/>
        <v>0</v>
      </c>
      <c r="V242" s="44">
        <f t="shared" si="26"/>
        <v>0.23809523809523808</v>
      </c>
    </row>
    <row r="243" spans="18:22" x14ac:dyDescent="0.3">
      <c r="R243" s="90"/>
      <c r="S243" s="44">
        <v>409790</v>
      </c>
      <c r="T243" s="44">
        <v>3</v>
      </c>
      <c r="U243" s="90">
        <f t="shared" si="23"/>
        <v>0</v>
      </c>
      <c r="V243" s="44">
        <f t="shared" si="26"/>
        <v>0.2857142857142857</v>
      </c>
    </row>
    <row r="244" spans="18:22" x14ac:dyDescent="0.3">
      <c r="R244" s="90"/>
      <c r="S244" s="44">
        <v>414091</v>
      </c>
      <c r="T244" s="44">
        <v>14</v>
      </c>
      <c r="U244" s="90">
        <f t="shared" si="23"/>
        <v>0</v>
      </c>
      <c r="V244" s="44">
        <f t="shared" si="26"/>
        <v>0.33333333333333331</v>
      </c>
    </row>
    <row r="245" spans="18:22" x14ac:dyDescent="0.3">
      <c r="R245" s="90"/>
      <c r="S245" s="44">
        <v>415455</v>
      </c>
      <c r="T245" s="44">
        <v>9</v>
      </c>
      <c r="U245" s="90">
        <f t="shared" si="23"/>
        <v>0</v>
      </c>
      <c r="V245" s="44">
        <f t="shared" si="26"/>
        <v>0.38095238095238093</v>
      </c>
    </row>
    <row r="246" spans="18:22" x14ac:dyDescent="0.3">
      <c r="R246" s="90"/>
      <c r="S246" s="44">
        <v>416907</v>
      </c>
      <c r="T246" s="44">
        <v>3</v>
      </c>
      <c r="U246" s="90">
        <f t="shared" si="23"/>
        <v>0</v>
      </c>
      <c r="V246" s="44">
        <f t="shared" si="26"/>
        <v>0.42857142857142855</v>
      </c>
    </row>
    <row r="247" spans="18:22" x14ac:dyDescent="0.3">
      <c r="R247" s="90"/>
      <c r="S247" s="44">
        <v>417281</v>
      </c>
      <c r="T247" s="44">
        <v>11</v>
      </c>
      <c r="U247" s="90">
        <f t="shared" si="23"/>
        <v>0</v>
      </c>
      <c r="V247" s="44">
        <f t="shared" si="26"/>
        <v>0.47619047619047616</v>
      </c>
    </row>
    <row r="248" spans="18:22" x14ac:dyDescent="0.3">
      <c r="R248" s="90"/>
      <c r="S248" s="44">
        <v>421784</v>
      </c>
      <c r="T248" s="44">
        <v>8</v>
      </c>
      <c r="U248" s="90">
        <f t="shared" si="23"/>
        <v>0</v>
      </c>
      <c r="V248" s="44">
        <f t="shared" si="26"/>
        <v>0.52380952380952372</v>
      </c>
    </row>
    <row r="249" spans="18:22" x14ac:dyDescent="0.3">
      <c r="R249" s="90"/>
      <c r="S249" s="44">
        <v>422520</v>
      </c>
      <c r="T249" s="44">
        <v>5</v>
      </c>
      <c r="U249" s="90">
        <f t="shared" si="23"/>
        <v>0</v>
      </c>
      <c r="V249" s="44">
        <f t="shared" si="26"/>
        <v>0.5714285714285714</v>
      </c>
    </row>
    <row r="250" spans="18:22" x14ac:dyDescent="0.3">
      <c r="R250" s="90"/>
      <c r="S250" s="44">
        <v>423859</v>
      </c>
      <c r="T250" s="44">
        <v>12</v>
      </c>
      <c r="U250" s="90">
        <f t="shared" si="23"/>
        <v>0</v>
      </c>
      <c r="V250" s="44">
        <f t="shared" si="26"/>
        <v>0.61904761904761907</v>
      </c>
    </row>
    <row r="251" spans="18:22" x14ac:dyDescent="0.3">
      <c r="R251" s="90"/>
      <c r="S251" s="44">
        <v>425698</v>
      </c>
      <c r="T251" s="44">
        <v>3</v>
      </c>
      <c r="U251" s="90">
        <f t="shared" si="23"/>
        <v>0</v>
      </c>
      <c r="V251" s="44">
        <f t="shared" si="26"/>
        <v>0.66666666666666674</v>
      </c>
    </row>
    <row r="252" spans="18:22" x14ac:dyDescent="0.3">
      <c r="R252" s="90"/>
      <c r="S252" s="44">
        <v>427110</v>
      </c>
      <c r="T252" s="44">
        <v>8</v>
      </c>
      <c r="U252" s="90">
        <f t="shared" si="23"/>
        <v>0</v>
      </c>
      <c r="V252" s="44">
        <f t="shared" si="26"/>
        <v>0.71428571428571441</v>
      </c>
    </row>
    <row r="253" spans="18:22" x14ac:dyDescent="0.3">
      <c r="R253" s="90"/>
      <c r="S253" s="44">
        <v>430190</v>
      </c>
      <c r="T253" s="44">
        <v>13</v>
      </c>
      <c r="U253" s="90">
        <f t="shared" si="23"/>
        <v>0</v>
      </c>
      <c r="V253" s="44">
        <f t="shared" si="26"/>
        <v>0.76190476190476208</v>
      </c>
    </row>
    <row r="254" spans="18:22" x14ac:dyDescent="0.3">
      <c r="R254" s="90"/>
      <c r="S254" s="44">
        <v>430584</v>
      </c>
      <c r="T254" s="44">
        <v>11</v>
      </c>
      <c r="U254" s="90">
        <f t="shared" si="23"/>
        <v>0</v>
      </c>
      <c r="V254" s="44">
        <f t="shared" si="26"/>
        <v>0.80952380952380976</v>
      </c>
    </row>
    <row r="255" spans="18:22" x14ac:dyDescent="0.3">
      <c r="R255" s="90"/>
      <c r="S255" s="44">
        <v>431767</v>
      </c>
      <c r="T255" s="44">
        <v>4</v>
      </c>
      <c r="U255" s="90">
        <f t="shared" si="23"/>
        <v>0</v>
      </c>
      <c r="V255" s="44">
        <f t="shared" si="26"/>
        <v>0.85714285714285743</v>
      </c>
    </row>
    <row r="256" spans="18:22" x14ac:dyDescent="0.3">
      <c r="R256" s="90"/>
      <c r="S256" s="44">
        <v>433913</v>
      </c>
      <c r="T256" s="44">
        <v>13</v>
      </c>
      <c r="U256" s="90">
        <f t="shared" si="23"/>
        <v>0</v>
      </c>
      <c r="V256" s="44">
        <f t="shared" si="26"/>
        <v>0.9047619047619051</v>
      </c>
    </row>
    <row r="257" spans="18:22" x14ac:dyDescent="0.3">
      <c r="R257" s="90"/>
      <c r="S257" s="44">
        <v>434558</v>
      </c>
      <c r="T257" s="44">
        <v>13</v>
      </c>
      <c r="U257" s="90">
        <f t="shared" si="23"/>
        <v>0</v>
      </c>
      <c r="V257" s="44">
        <f t="shared" si="26"/>
        <v>0.95238095238095277</v>
      </c>
    </row>
    <row r="258" spans="18:22" x14ac:dyDescent="0.3">
      <c r="R258" s="93"/>
      <c r="S258" s="44">
        <v>435789</v>
      </c>
      <c r="T258" s="44">
        <v>3</v>
      </c>
      <c r="U258" s="93">
        <f t="shared" si="23"/>
        <v>0</v>
      </c>
      <c r="V258" s="44">
        <f t="shared" si="26"/>
        <v>1.0000000000000004</v>
      </c>
    </row>
    <row r="259" spans="18:22" x14ac:dyDescent="0.3">
      <c r="R259" s="92">
        <v>15</v>
      </c>
      <c r="S259" s="44">
        <v>404013</v>
      </c>
      <c r="T259" s="44">
        <v>10</v>
      </c>
      <c r="U259" s="92">
        <f t="shared" si="23"/>
        <v>0.51724137931034486</v>
      </c>
      <c r="V259" s="44">
        <f>1/COUNT($S$259:$S$277)</f>
        <v>5.2631578947368418E-2</v>
      </c>
    </row>
    <row r="260" spans="18:22" x14ac:dyDescent="0.3">
      <c r="R260" s="90"/>
      <c r="S260" s="44">
        <v>407007</v>
      </c>
      <c r="T260" s="44">
        <v>6</v>
      </c>
      <c r="U260" s="90">
        <f t="shared" ref="U260:U323" si="27">R260/$R$533</f>
        <v>0</v>
      </c>
      <c r="V260" s="44">
        <f>V259+1/COUNT($S$259:$S$277)</f>
        <v>0.10526315789473684</v>
      </c>
    </row>
    <row r="261" spans="18:22" x14ac:dyDescent="0.3">
      <c r="R261" s="90"/>
      <c r="S261" s="44">
        <v>407610</v>
      </c>
      <c r="T261" s="44">
        <v>12</v>
      </c>
      <c r="U261" s="90">
        <f t="shared" si="27"/>
        <v>0</v>
      </c>
      <c r="V261" s="44">
        <f t="shared" ref="V261:V277" si="28">V260+1/COUNT($S$259:$S$277)</f>
        <v>0.15789473684210525</v>
      </c>
    </row>
    <row r="262" spans="18:22" x14ac:dyDescent="0.3">
      <c r="R262" s="90"/>
      <c r="S262" s="44">
        <v>408452</v>
      </c>
      <c r="T262" s="44">
        <v>1</v>
      </c>
      <c r="U262" s="90">
        <f t="shared" si="27"/>
        <v>0</v>
      </c>
      <c r="V262" s="44">
        <f t="shared" si="28"/>
        <v>0.21052631578947367</v>
      </c>
    </row>
    <row r="263" spans="18:22" x14ac:dyDescent="0.3">
      <c r="R263" s="90"/>
      <c r="S263" s="44">
        <v>408837</v>
      </c>
      <c r="T263" s="44">
        <v>12</v>
      </c>
      <c r="U263" s="90">
        <f t="shared" si="27"/>
        <v>0</v>
      </c>
      <c r="V263" s="44">
        <f t="shared" si="28"/>
        <v>0.26315789473684209</v>
      </c>
    </row>
    <row r="264" spans="18:22" x14ac:dyDescent="0.3">
      <c r="R264" s="90"/>
      <c r="S264" s="44">
        <v>409554</v>
      </c>
      <c r="T264" s="44">
        <v>9</v>
      </c>
      <c r="U264" s="90">
        <f t="shared" si="27"/>
        <v>0</v>
      </c>
      <c r="V264" s="44">
        <f t="shared" si="28"/>
        <v>0.31578947368421051</v>
      </c>
    </row>
    <row r="265" spans="18:22" x14ac:dyDescent="0.3">
      <c r="R265" s="90"/>
      <c r="S265" s="44">
        <v>411429</v>
      </c>
      <c r="T265" s="44">
        <v>10</v>
      </c>
      <c r="U265" s="90">
        <f t="shared" si="27"/>
        <v>0</v>
      </c>
      <c r="V265" s="44">
        <f t="shared" si="28"/>
        <v>0.36842105263157893</v>
      </c>
    </row>
    <row r="266" spans="18:22" x14ac:dyDescent="0.3">
      <c r="R266" s="90"/>
      <c r="S266" s="44">
        <v>411533</v>
      </c>
      <c r="T266" s="44">
        <v>3</v>
      </c>
      <c r="U266" s="90">
        <f t="shared" si="27"/>
        <v>0</v>
      </c>
      <c r="V266" s="44">
        <f t="shared" si="28"/>
        <v>0.42105263157894735</v>
      </c>
    </row>
    <row r="267" spans="18:22" x14ac:dyDescent="0.3">
      <c r="R267" s="90"/>
      <c r="S267" s="44">
        <v>422107</v>
      </c>
      <c r="T267" s="44">
        <v>8</v>
      </c>
      <c r="U267" s="90">
        <f t="shared" si="27"/>
        <v>0</v>
      </c>
      <c r="V267" s="44">
        <f t="shared" si="28"/>
        <v>0.47368421052631576</v>
      </c>
    </row>
    <row r="268" spans="18:22" x14ac:dyDescent="0.3">
      <c r="R268" s="90"/>
      <c r="S268" s="44">
        <v>422338</v>
      </c>
      <c r="T268" s="44">
        <v>10</v>
      </c>
      <c r="U268" s="90">
        <f t="shared" si="27"/>
        <v>0</v>
      </c>
      <c r="V268" s="44">
        <f t="shared" si="28"/>
        <v>0.52631578947368418</v>
      </c>
    </row>
    <row r="269" spans="18:22" x14ac:dyDescent="0.3">
      <c r="R269" s="90"/>
      <c r="S269" s="44">
        <v>422402</v>
      </c>
      <c r="T269" s="44">
        <v>6</v>
      </c>
      <c r="U269" s="90">
        <f t="shared" si="27"/>
        <v>0</v>
      </c>
      <c r="V269" s="44">
        <f t="shared" si="28"/>
        <v>0.57894736842105265</v>
      </c>
    </row>
    <row r="270" spans="18:22" x14ac:dyDescent="0.3">
      <c r="R270" s="90"/>
      <c r="S270" s="44">
        <v>422507</v>
      </c>
      <c r="T270" s="44">
        <v>2</v>
      </c>
      <c r="U270" s="90">
        <f t="shared" si="27"/>
        <v>0</v>
      </c>
      <c r="V270" s="44">
        <f t="shared" si="28"/>
        <v>0.63157894736842102</v>
      </c>
    </row>
    <row r="271" spans="18:22" x14ac:dyDescent="0.3">
      <c r="R271" s="90"/>
      <c r="S271" s="44">
        <v>423186</v>
      </c>
      <c r="T271" s="44">
        <v>12</v>
      </c>
      <c r="U271" s="90">
        <f t="shared" si="27"/>
        <v>0</v>
      </c>
      <c r="V271" s="44">
        <f t="shared" si="28"/>
        <v>0.68421052631578938</v>
      </c>
    </row>
    <row r="272" spans="18:22" x14ac:dyDescent="0.3">
      <c r="R272" s="90"/>
      <c r="S272" s="44">
        <v>423860</v>
      </c>
      <c r="T272" s="44">
        <v>6</v>
      </c>
      <c r="U272" s="90">
        <f t="shared" si="27"/>
        <v>0</v>
      </c>
      <c r="V272" s="44">
        <f t="shared" si="28"/>
        <v>0.73684210526315774</v>
      </c>
    </row>
    <row r="273" spans="18:22" x14ac:dyDescent="0.3">
      <c r="R273" s="90"/>
      <c r="S273" s="44">
        <v>428576</v>
      </c>
      <c r="T273" s="44">
        <v>6</v>
      </c>
      <c r="U273" s="90">
        <f t="shared" si="27"/>
        <v>0</v>
      </c>
      <c r="V273" s="44">
        <f t="shared" si="28"/>
        <v>0.78947368421052611</v>
      </c>
    </row>
    <row r="274" spans="18:22" x14ac:dyDescent="0.3">
      <c r="R274" s="90"/>
      <c r="S274" s="44">
        <v>429738</v>
      </c>
      <c r="T274" s="44">
        <v>9</v>
      </c>
      <c r="U274" s="90">
        <f t="shared" si="27"/>
        <v>0</v>
      </c>
      <c r="V274" s="44">
        <f t="shared" si="28"/>
        <v>0.84210526315789447</v>
      </c>
    </row>
    <row r="275" spans="18:22" x14ac:dyDescent="0.3">
      <c r="R275" s="90"/>
      <c r="S275" s="44">
        <v>431117</v>
      </c>
      <c r="T275" s="44">
        <v>10</v>
      </c>
      <c r="U275" s="90">
        <f t="shared" si="27"/>
        <v>0</v>
      </c>
      <c r="V275" s="44">
        <f t="shared" si="28"/>
        <v>0.89473684210526283</v>
      </c>
    </row>
    <row r="276" spans="18:22" x14ac:dyDescent="0.3">
      <c r="R276" s="90"/>
      <c r="S276" s="44">
        <v>431766</v>
      </c>
      <c r="T276" s="44">
        <v>2</v>
      </c>
      <c r="U276" s="90">
        <f t="shared" si="27"/>
        <v>0</v>
      </c>
      <c r="V276" s="44">
        <f t="shared" si="28"/>
        <v>0.94736842105263119</v>
      </c>
    </row>
    <row r="277" spans="18:22" x14ac:dyDescent="0.3">
      <c r="R277" s="93"/>
      <c r="S277" s="44">
        <v>436203</v>
      </c>
      <c r="T277" s="44">
        <v>3</v>
      </c>
      <c r="U277" s="93">
        <f t="shared" si="27"/>
        <v>0</v>
      </c>
      <c r="V277" s="44">
        <f t="shared" si="28"/>
        <v>0.99999999999999956</v>
      </c>
    </row>
    <row r="278" spans="18:22" x14ac:dyDescent="0.3">
      <c r="R278" s="92">
        <v>16</v>
      </c>
      <c r="S278" s="44">
        <v>400351</v>
      </c>
      <c r="T278" s="44">
        <v>3</v>
      </c>
      <c r="U278" s="92">
        <f t="shared" si="27"/>
        <v>0.55172413793103448</v>
      </c>
      <c r="V278" s="44">
        <f>1/COUNT($S$278:$S$303)</f>
        <v>3.8461538461538464E-2</v>
      </c>
    </row>
    <row r="279" spans="18:22" x14ac:dyDescent="0.3">
      <c r="R279" s="90"/>
      <c r="S279" s="44">
        <v>404233</v>
      </c>
      <c r="T279" s="44">
        <v>10</v>
      </c>
      <c r="U279" s="90">
        <f t="shared" si="27"/>
        <v>0</v>
      </c>
      <c r="V279" s="44">
        <f>V278+1/COUNT($S$278:$S$303)</f>
        <v>7.6923076923076927E-2</v>
      </c>
    </row>
    <row r="280" spans="18:22" x14ac:dyDescent="0.3">
      <c r="R280" s="90"/>
      <c r="S280" s="44">
        <v>404290</v>
      </c>
      <c r="T280" s="44">
        <v>1</v>
      </c>
      <c r="U280" s="90">
        <f t="shared" si="27"/>
        <v>0</v>
      </c>
      <c r="V280" s="44">
        <f t="shared" ref="V280:V303" si="29">V279+1/COUNT($S$278:$S$303)</f>
        <v>0.11538461538461539</v>
      </c>
    </row>
    <row r="281" spans="18:22" x14ac:dyDescent="0.3">
      <c r="R281" s="90"/>
      <c r="S281" s="44">
        <v>405891</v>
      </c>
      <c r="T281" s="44">
        <v>3</v>
      </c>
      <c r="U281" s="90">
        <f t="shared" si="27"/>
        <v>0</v>
      </c>
      <c r="V281" s="44">
        <f t="shared" si="29"/>
        <v>0.15384615384615385</v>
      </c>
    </row>
    <row r="282" spans="18:22" x14ac:dyDescent="0.3">
      <c r="R282" s="90"/>
      <c r="S282" s="44">
        <v>406187</v>
      </c>
      <c r="T282" s="44">
        <v>12</v>
      </c>
      <c r="U282" s="90">
        <f t="shared" si="27"/>
        <v>0</v>
      </c>
      <c r="V282" s="44">
        <f t="shared" si="29"/>
        <v>0.19230769230769232</v>
      </c>
    </row>
    <row r="283" spans="18:22" x14ac:dyDescent="0.3">
      <c r="R283" s="90"/>
      <c r="S283" s="44">
        <v>406953</v>
      </c>
      <c r="T283" s="44">
        <v>4</v>
      </c>
      <c r="U283" s="90">
        <f t="shared" si="27"/>
        <v>0</v>
      </c>
      <c r="V283" s="44">
        <f t="shared" si="29"/>
        <v>0.23076923076923078</v>
      </c>
    </row>
    <row r="284" spans="18:22" x14ac:dyDescent="0.3">
      <c r="R284" s="90"/>
      <c r="S284" s="44">
        <v>407201</v>
      </c>
      <c r="T284" s="44">
        <v>8</v>
      </c>
      <c r="U284" s="90">
        <f t="shared" si="27"/>
        <v>0</v>
      </c>
      <c r="V284" s="44">
        <f t="shared" si="29"/>
        <v>0.26923076923076927</v>
      </c>
    </row>
    <row r="285" spans="18:22" x14ac:dyDescent="0.3">
      <c r="R285" s="90"/>
      <c r="S285" s="44">
        <v>407606</v>
      </c>
      <c r="T285" s="44">
        <v>1</v>
      </c>
      <c r="U285" s="90">
        <f t="shared" si="27"/>
        <v>0</v>
      </c>
      <c r="V285" s="44">
        <f t="shared" si="29"/>
        <v>0.30769230769230771</v>
      </c>
    </row>
    <row r="286" spans="18:22" x14ac:dyDescent="0.3">
      <c r="R286" s="90"/>
      <c r="S286" s="44">
        <v>407608</v>
      </c>
      <c r="T286" s="44">
        <v>0</v>
      </c>
      <c r="U286" s="90">
        <f t="shared" si="27"/>
        <v>0</v>
      </c>
      <c r="V286" s="44">
        <f t="shared" si="29"/>
        <v>0.34615384615384615</v>
      </c>
    </row>
    <row r="287" spans="18:22" x14ac:dyDescent="0.3">
      <c r="R287" s="90"/>
      <c r="S287" s="44">
        <v>408484</v>
      </c>
      <c r="T287" s="44">
        <v>3</v>
      </c>
      <c r="U287" s="90">
        <f t="shared" si="27"/>
        <v>0</v>
      </c>
      <c r="V287" s="44">
        <f t="shared" si="29"/>
        <v>0.38461538461538458</v>
      </c>
    </row>
    <row r="288" spans="18:22" x14ac:dyDescent="0.3">
      <c r="R288" s="90"/>
      <c r="S288" s="44">
        <v>413129</v>
      </c>
      <c r="T288" s="44">
        <v>10</v>
      </c>
      <c r="U288" s="90">
        <f t="shared" si="27"/>
        <v>0</v>
      </c>
      <c r="V288" s="44">
        <f t="shared" si="29"/>
        <v>0.42307692307692302</v>
      </c>
    </row>
    <row r="289" spans="18:22" x14ac:dyDescent="0.3">
      <c r="R289" s="90"/>
      <c r="S289" s="44">
        <v>413377</v>
      </c>
      <c r="T289" s="44">
        <v>15</v>
      </c>
      <c r="U289" s="90">
        <f t="shared" si="27"/>
        <v>0</v>
      </c>
      <c r="V289" s="44">
        <f t="shared" si="29"/>
        <v>0.46153846153846145</v>
      </c>
    </row>
    <row r="290" spans="18:22" x14ac:dyDescent="0.3">
      <c r="R290" s="90"/>
      <c r="S290" s="44">
        <v>414634</v>
      </c>
      <c r="T290" s="44">
        <v>9</v>
      </c>
      <c r="U290" s="90">
        <f t="shared" si="27"/>
        <v>0</v>
      </c>
      <c r="V290" s="44">
        <f t="shared" si="29"/>
        <v>0.49999999999999989</v>
      </c>
    </row>
    <row r="291" spans="18:22" x14ac:dyDescent="0.3">
      <c r="R291" s="90"/>
      <c r="S291" s="44">
        <v>414966</v>
      </c>
      <c r="T291" s="44">
        <v>12</v>
      </c>
      <c r="U291" s="90">
        <f t="shared" si="27"/>
        <v>0</v>
      </c>
      <c r="V291" s="44">
        <f t="shared" si="29"/>
        <v>0.53846153846153832</v>
      </c>
    </row>
    <row r="292" spans="18:22" x14ac:dyDescent="0.3">
      <c r="R292" s="90"/>
      <c r="S292" s="44">
        <v>415441</v>
      </c>
      <c r="T292" s="44">
        <v>5</v>
      </c>
      <c r="U292" s="90">
        <f t="shared" si="27"/>
        <v>0</v>
      </c>
      <c r="V292" s="44">
        <f t="shared" si="29"/>
        <v>0.57692307692307676</v>
      </c>
    </row>
    <row r="293" spans="18:22" x14ac:dyDescent="0.3">
      <c r="R293" s="90"/>
      <c r="S293" s="44">
        <v>415449</v>
      </c>
      <c r="T293" s="44">
        <v>15</v>
      </c>
      <c r="U293" s="90">
        <f t="shared" si="27"/>
        <v>0</v>
      </c>
      <c r="V293" s="44">
        <f t="shared" si="29"/>
        <v>0.6153846153846152</v>
      </c>
    </row>
    <row r="294" spans="18:22" x14ac:dyDescent="0.3">
      <c r="R294" s="90"/>
      <c r="S294" s="44">
        <v>416471</v>
      </c>
      <c r="T294" s="44">
        <v>10</v>
      </c>
      <c r="U294" s="90">
        <f t="shared" si="27"/>
        <v>0</v>
      </c>
      <c r="V294" s="44">
        <f t="shared" si="29"/>
        <v>0.65384615384615363</v>
      </c>
    </row>
    <row r="295" spans="18:22" x14ac:dyDescent="0.3">
      <c r="R295" s="90"/>
      <c r="S295" s="44">
        <v>417148</v>
      </c>
      <c r="T295" s="44">
        <v>14</v>
      </c>
      <c r="U295" s="90">
        <f t="shared" si="27"/>
        <v>0</v>
      </c>
      <c r="V295" s="44">
        <f t="shared" si="29"/>
        <v>0.69230769230769207</v>
      </c>
    </row>
    <row r="296" spans="18:22" x14ac:dyDescent="0.3">
      <c r="R296" s="90"/>
      <c r="S296" s="44">
        <v>419137</v>
      </c>
      <c r="T296" s="44">
        <v>13</v>
      </c>
      <c r="U296" s="90">
        <f t="shared" si="27"/>
        <v>0</v>
      </c>
      <c r="V296" s="44">
        <f t="shared" si="29"/>
        <v>0.7307692307692305</v>
      </c>
    </row>
    <row r="297" spans="18:22" x14ac:dyDescent="0.3">
      <c r="R297" s="90"/>
      <c r="S297" s="44">
        <v>420846</v>
      </c>
      <c r="T297" s="44">
        <v>13</v>
      </c>
      <c r="U297" s="90">
        <f t="shared" si="27"/>
        <v>0</v>
      </c>
      <c r="V297" s="44">
        <f t="shared" si="29"/>
        <v>0.76923076923076894</v>
      </c>
    </row>
    <row r="298" spans="18:22" x14ac:dyDescent="0.3">
      <c r="R298" s="90"/>
      <c r="S298" s="44">
        <v>420971</v>
      </c>
      <c r="T298" s="44">
        <v>3</v>
      </c>
      <c r="U298" s="90">
        <f t="shared" si="27"/>
        <v>0</v>
      </c>
      <c r="V298" s="44">
        <f t="shared" si="29"/>
        <v>0.80769230769230738</v>
      </c>
    </row>
    <row r="299" spans="18:22" x14ac:dyDescent="0.3">
      <c r="R299" s="90"/>
      <c r="S299" s="44">
        <v>423468</v>
      </c>
      <c r="T299" s="44">
        <v>12</v>
      </c>
      <c r="U299" s="90">
        <f t="shared" si="27"/>
        <v>0</v>
      </c>
      <c r="V299" s="44">
        <f t="shared" si="29"/>
        <v>0.84615384615384581</v>
      </c>
    </row>
    <row r="300" spans="18:22" x14ac:dyDescent="0.3">
      <c r="R300" s="90"/>
      <c r="S300" s="44">
        <v>427355</v>
      </c>
      <c r="T300" s="44">
        <v>3</v>
      </c>
      <c r="U300" s="90">
        <f t="shared" si="27"/>
        <v>0</v>
      </c>
      <c r="V300" s="44">
        <f t="shared" si="29"/>
        <v>0.88461538461538425</v>
      </c>
    </row>
    <row r="301" spans="18:22" x14ac:dyDescent="0.3">
      <c r="R301" s="90"/>
      <c r="S301" s="44">
        <v>427516</v>
      </c>
      <c r="T301" s="44">
        <v>5</v>
      </c>
      <c r="U301" s="90">
        <f t="shared" si="27"/>
        <v>0</v>
      </c>
      <c r="V301" s="44">
        <f t="shared" si="29"/>
        <v>0.92307692307692268</v>
      </c>
    </row>
    <row r="302" spans="18:22" x14ac:dyDescent="0.3">
      <c r="R302" s="90"/>
      <c r="S302" s="44">
        <v>427983</v>
      </c>
      <c r="T302" s="44">
        <v>5</v>
      </c>
      <c r="U302" s="90">
        <f t="shared" si="27"/>
        <v>0</v>
      </c>
      <c r="V302" s="44">
        <f t="shared" si="29"/>
        <v>0.96153846153846112</v>
      </c>
    </row>
    <row r="303" spans="18:22" x14ac:dyDescent="0.3">
      <c r="R303" s="93"/>
      <c r="S303" s="44">
        <v>431131</v>
      </c>
      <c r="T303" s="44">
        <v>12</v>
      </c>
      <c r="U303" s="93">
        <f t="shared" si="27"/>
        <v>0</v>
      </c>
      <c r="V303" s="44">
        <f t="shared" si="29"/>
        <v>0.99999999999999956</v>
      </c>
    </row>
    <row r="304" spans="18:22" x14ac:dyDescent="0.3">
      <c r="R304" s="92">
        <v>17</v>
      </c>
      <c r="S304" s="44">
        <v>398895</v>
      </c>
      <c r="T304" s="44">
        <v>8</v>
      </c>
      <c r="U304" s="92">
        <f t="shared" si="27"/>
        <v>0.58620689655172409</v>
      </c>
      <c r="V304" s="44">
        <f>1/COUNT($S$304:$S$316)</f>
        <v>7.6923076923076927E-2</v>
      </c>
    </row>
    <row r="305" spans="18:22" x14ac:dyDescent="0.3">
      <c r="R305" s="90"/>
      <c r="S305" s="44">
        <v>399127</v>
      </c>
      <c r="T305" s="44">
        <v>9</v>
      </c>
      <c r="U305" s="90">
        <f t="shared" si="27"/>
        <v>0</v>
      </c>
      <c r="V305" s="44">
        <f>V304+1/COUNT($S$304:$S$316)</f>
        <v>0.15384615384615385</v>
      </c>
    </row>
    <row r="306" spans="18:22" x14ac:dyDescent="0.3">
      <c r="R306" s="90"/>
      <c r="S306" s="44">
        <v>402530</v>
      </c>
      <c r="T306" s="44">
        <v>5</v>
      </c>
      <c r="U306" s="90">
        <f t="shared" si="27"/>
        <v>0</v>
      </c>
      <c r="V306" s="44">
        <f t="shared" ref="V306:V316" si="30">V305+1/COUNT($S$304:$S$316)</f>
        <v>0.23076923076923078</v>
      </c>
    </row>
    <row r="307" spans="18:22" x14ac:dyDescent="0.3">
      <c r="R307" s="90"/>
      <c r="S307" s="44">
        <v>406196</v>
      </c>
      <c r="T307" s="44">
        <v>15</v>
      </c>
      <c r="U307" s="90">
        <f t="shared" si="27"/>
        <v>0</v>
      </c>
      <c r="V307" s="44">
        <f t="shared" si="30"/>
        <v>0.30769230769230771</v>
      </c>
    </row>
    <row r="308" spans="18:22" x14ac:dyDescent="0.3">
      <c r="R308" s="90"/>
      <c r="S308" s="44">
        <v>408514</v>
      </c>
      <c r="T308" s="44">
        <v>5</v>
      </c>
      <c r="U308" s="90">
        <f t="shared" si="27"/>
        <v>0</v>
      </c>
      <c r="V308" s="44">
        <f t="shared" si="30"/>
        <v>0.38461538461538464</v>
      </c>
    </row>
    <row r="309" spans="18:22" x14ac:dyDescent="0.3">
      <c r="R309" s="90"/>
      <c r="S309" s="44">
        <v>411556</v>
      </c>
      <c r="T309" s="44">
        <v>12</v>
      </c>
      <c r="U309" s="90">
        <f t="shared" si="27"/>
        <v>0</v>
      </c>
      <c r="V309" s="44">
        <f t="shared" si="30"/>
        <v>0.46153846153846156</v>
      </c>
    </row>
    <row r="310" spans="18:22" x14ac:dyDescent="0.3">
      <c r="R310" s="90"/>
      <c r="S310" s="44">
        <v>414230</v>
      </c>
      <c r="T310" s="44">
        <v>3</v>
      </c>
      <c r="U310" s="90">
        <f t="shared" si="27"/>
        <v>0</v>
      </c>
      <c r="V310" s="44">
        <f t="shared" si="30"/>
        <v>0.53846153846153855</v>
      </c>
    </row>
    <row r="311" spans="18:22" x14ac:dyDescent="0.3">
      <c r="R311" s="90"/>
      <c r="S311" s="44">
        <v>417916</v>
      </c>
      <c r="T311" s="44">
        <v>4</v>
      </c>
      <c r="U311" s="90">
        <f t="shared" si="27"/>
        <v>0</v>
      </c>
      <c r="V311" s="44">
        <f t="shared" si="30"/>
        <v>0.61538461538461542</v>
      </c>
    </row>
    <row r="312" spans="18:22" x14ac:dyDescent="0.3">
      <c r="R312" s="90"/>
      <c r="S312" s="44">
        <v>418083</v>
      </c>
      <c r="T312" s="44">
        <v>0</v>
      </c>
      <c r="U312" s="90">
        <f t="shared" si="27"/>
        <v>0</v>
      </c>
      <c r="V312" s="44">
        <f t="shared" si="30"/>
        <v>0.69230769230769229</v>
      </c>
    </row>
    <row r="313" spans="18:22" x14ac:dyDescent="0.3">
      <c r="R313" s="90"/>
      <c r="S313" s="44">
        <v>421005</v>
      </c>
      <c r="T313" s="44">
        <v>6</v>
      </c>
      <c r="U313" s="90">
        <f t="shared" si="27"/>
        <v>0</v>
      </c>
      <c r="V313" s="44">
        <f t="shared" si="30"/>
        <v>0.76923076923076916</v>
      </c>
    </row>
    <row r="314" spans="18:22" x14ac:dyDescent="0.3">
      <c r="R314" s="90"/>
      <c r="S314" s="44">
        <v>425622</v>
      </c>
      <c r="T314" s="44">
        <v>13</v>
      </c>
      <c r="U314" s="90">
        <f t="shared" si="27"/>
        <v>0</v>
      </c>
      <c r="V314" s="44">
        <f t="shared" si="30"/>
        <v>0.84615384615384603</v>
      </c>
    </row>
    <row r="315" spans="18:22" x14ac:dyDescent="0.3">
      <c r="R315" s="90"/>
      <c r="S315" s="44">
        <v>432745</v>
      </c>
      <c r="T315" s="44">
        <v>11</v>
      </c>
      <c r="U315" s="90">
        <f t="shared" si="27"/>
        <v>0</v>
      </c>
      <c r="V315" s="44">
        <f t="shared" si="30"/>
        <v>0.92307692307692291</v>
      </c>
    </row>
    <row r="316" spans="18:22" x14ac:dyDescent="0.3">
      <c r="R316" s="93"/>
      <c r="S316" s="44">
        <v>432928</v>
      </c>
      <c r="T316" s="44">
        <v>5</v>
      </c>
      <c r="U316" s="93">
        <f t="shared" si="27"/>
        <v>0</v>
      </c>
      <c r="V316" s="44">
        <f t="shared" si="30"/>
        <v>0.99999999999999978</v>
      </c>
    </row>
    <row r="317" spans="18:22" x14ac:dyDescent="0.3">
      <c r="R317" s="92">
        <v>18</v>
      </c>
      <c r="S317" s="44">
        <v>402601</v>
      </c>
      <c r="T317" s="44">
        <v>5</v>
      </c>
      <c r="U317" s="92">
        <f t="shared" si="27"/>
        <v>0.62068965517241381</v>
      </c>
      <c r="V317" s="44">
        <f>1/COUNT($S$317:$S$332)</f>
        <v>6.25E-2</v>
      </c>
    </row>
    <row r="318" spans="18:22" x14ac:dyDescent="0.3">
      <c r="R318" s="90"/>
      <c r="S318" s="44">
        <v>403953</v>
      </c>
      <c r="T318" s="44">
        <v>3</v>
      </c>
      <c r="U318" s="90">
        <f t="shared" si="27"/>
        <v>0</v>
      </c>
      <c r="V318" s="44">
        <f>V317+1/COUNT($S$317:$S$332)</f>
        <v>0.125</v>
      </c>
    </row>
    <row r="319" spans="18:22" x14ac:dyDescent="0.3">
      <c r="R319" s="90"/>
      <c r="S319" s="44">
        <v>404678</v>
      </c>
      <c r="T319" s="44">
        <v>15</v>
      </c>
      <c r="U319" s="90">
        <f t="shared" si="27"/>
        <v>0</v>
      </c>
      <c r="V319" s="44">
        <f t="shared" ref="V319:V332" si="31">V318+1/COUNT($S$317:$S$332)</f>
        <v>0.1875</v>
      </c>
    </row>
    <row r="320" spans="18:22" x14ac:dyDescent="0.3">
      <c r="R320" s="90"/>
      <c r="S320" s="44">
        <v>404682</v>
      </c>
      <c r="T320" s="44">
        <v>9</v>
      </c>
      <c r="U320" s="90">
        <f t="shared" si="27"/>
        <v>0</v>
      </c>
      <c r="V320" s="44">
        <f t="shared" si="31"/>
        <v>0.25</v>
      </c>
    </row>
    <row r="321" spans="18:22" x14ac:dyDescent="0.3">
      <c r="R321" s="90"/>
      <c r="S321" s="44">
        <v>404739</v>
      </c>
      <c r="T321" s="44">
        <v>15</v>
      </c>
      <c r="U321" s="90">
        <f t="shared" si="27"/>
        <v>0</v>
      </c>
      <c r="V321" s="44">
        <f t="shared" si="31"/>
        <v>0.3125</v>
      </c>
    </row>
    <row r="322" spans="18:22" x14ac:dyDescent="0.3">
      <c r="R322" s="90"/>
      <c r="S322" s="44">
        <v>405965</v>
      </c>
      <c r="T322" s="44">
        <v>8</v>
      </c>
      <c r="U322" s="90">
        <f t="shared" si="27"/>
        <v>0</v>
      </c>
      <c r="V322" s="44">
        <f t="shared" si="31"/>
        <v>0.375</v>
      </c>
    </row>
    <row r="323" spans="18:22" x14ac:dyDescent="0.3">
      <c r="R323" s="90"/>
      <c r="S323" s="44">
        <v>411535</v>
      </c>
      <c r="T323" s="44">
        <v>5</v>
      </c>
      <c r="U323" s="90">
        <f t="shared" si="27"/>
        <v>0</v>
      </c>
      <c r="V323" s="44">
        <f t="shared" si="31"/>
        <v>0.4375</v>
      </c>
    </row>
    <row r="324" spans="18:22" x14ac:dyDescent="0.3">
      <c r="R324" s="90"/>
      <c r="S324" s="44">
        <v>413857</v>
      </c>
      <c r="T324" s="44">
        <v>9</v>
      </c>
      <c r="U324" s="90">
        <f t="shared" ref="U324:U387" si="32">R324/$R$533</f>
        <v>0</v>
      </c>
      <c r="V324" s="44">
        <f t="shared" si="31"/>
        <v>0.5</v>
      </c>
    </row>
    <row r="325" spans="18:22" x14ac:dyDescent="0.3">
      <c r="R325" s="90"/>
      <c r="S325" s="44">
        <v>422014</v>
      </c>
      <c r="T325" s="44">
        <v>12</v>
      </c>
      <c r="U325" s="90">
        <f t="shared" si="32"/>
        <v>0</v>
      </c>
      <c r="V325" s="44">
        <f t="shared" si="31"/>
        <v>0.5625</v>
      </c>
    </row>
    <row r="326" spans="18:22" x14ac:dyDescent="0.3">
      <c r="R326" s="90"/>
      <c r="S326" s="44">
        <v>422516</v>
      </c>
      <c r="T326" s="44">
        <v>3</v>
      </c>
      <c r="U326" s="90">
        <f t="shared" si="32"/>
        <v>0</v>
      </c>
      <c r="V326" s="44">
        <f t="shared" si="31"/>
        <v>0.625</v>
      </c>
    </row>
    <row r="327" spans="18:22" x14ac:dyDescent="0.3">
      <c r="R327" s="90"/>
      <c r="S327" s="44">
        <v>424341</v>
      </c>
      <c r="T327" s="44">
        <v>15</v>
      </c>
      <c r="U327" s="90">
        <f t="shared" si="32"/>
        <v>0</v>
      </c>
      <c r="V327" s="44">
        <f t="shared" si="31"/>
        <v>0.6875</v>
      </c>
    </row>
    <row r="328" spans="18:22" x14ac:dyDescent="0.3">
      <c r="R328" s="90"/>
      <c r="S328" s="53">
        <v>424916</v>
      </c>
      <c r="T328" s="53">
        <v>4</v>
      </c>
      <c r="U328" s="90">
        <f t="shared" si="32"/>
        <v>0</v>
      </c>
      <c r="V328" s="44">
        <f t="shared" si="31"/>
        <v>0.75</v>
      </c>
    </row>
    <row r="329" spans="18:22" x14ac:dyDescent="0.3">
      <c r="R329" s="90"/>
      <c r="S329" s="44">
        <v>429486</v>
      </c>
      <c r="T329" s="44">
        <v>2</v>
      </c>
      <c r="U329" s="90">
        <f t="shared" si="32"/>
        <v>0</v>
      </c>
      <c r="V329" s="44">
        <f t="shared" si="31"/>
        <v>0.8125</v>
      </c>
    </row>
    <row r="330" spans="18:22" x14ac:dyDescent="0.3">
      <c r="R330" s="90"/>
      <c r="S330" s="44">
        <v>430198</v>
      </c>
      <c r="T330" s="44">
        <v>11</v>
      </c>
      <c r="U330" s="90">
        <f t="shared" si="32"/>
        <v>0</v>
      </c>
      <c r="V330" s="44">
        <f t="shared" si="31"/>
        <v>0.875</v>
      </c>
    </row>
    <row r="331" spans="18:22" x14ac:dyDescent="0.3">
      <c r="R331" s="90"/>
      <c r="S331" s="44">
        <v>431130</v>
      </c>
      <c r="T331" s="44">
        <v>8</v>
      </c>
      <c r="U331" s="90">
        <f t="shared" si="32"/>
        <v>0</v>
      </c>
      <c r="V331" s="44">
        <f t="shared" si="31"/>
        <v>0.9375</v>
      </c>
    </row>
    <row r="332" spans="18:22" x14ac:dyDescent="0.3">
      <c r="R332" s="93"/>
      <c r="S332" s="44">
        <v>431633</v>
      </c>
      <c r="T332" s="44">
        <v>9</v>
      </c>
      <c r="U332" s="93">
        <f t="shared" si="32"/>
        <v>0</v>
      </c>
      <c r="V332" s="44">
        <f t="shared" si="31"/>
        <v>1</v>
      </c>
    </row>
    <row r="333" spans="18:22" x14ac:dyDescent="0.3">
      <c r="R333" s="92">
        <v>19</v>
      </c>
      <c r="S333" s="44">
        <v>402527</v>
      </c>
      <c r="T333" s="44">
        <v>13</v>
      </c>
      <c r="U333" s="92">
        <f t="shared" si="32"/>
        <v>0.65517241379310343</v>
      </c>
      <c r="V333" s="44">
        <f>1/COUNT($S$333:$S$346)</f>
        <v>7.1428571428571425E-2</v>
      </c>
    </row>
    <row r="334" spans="18:22" x14ac:dyDescent="0.3">
      <c r="R334" s="90"/>
      <c r="S334" s="44">
        <v>405890</v>
      </c>
      <c r="T334" s="44">
        <v>11</v>
      </c>
      <c r="U334" s="90">
        <f t="shared" si="32"/>
        <v>0</v>
      </c>
      <c r="V334" s="44">
        <f>V333+1/COUNT($S$333:$S$346)</f>
        <v>0.14285714285714285</v>
      </c>
    </row>
    <row r="335" spans="18:22" x14ac:dyDescent="0.3">
      <c r="R335" s="90"/>
      <c r="S335" s="44">
        <v>405962</v>
      </c>
      <c r="T335" s="44">
        <v>5</v>
      </c>
      <c r="U335" s="90">
        <f t="shared" si="32"/>
        <v>0</v>
      </c>
      <c r="V335" s="44">
        <f t="shared" ref="V335:V346" si="33">V334+1/COUNT($S$333:$S$346)</f>
        <v>0.21428571428571427</v>
      </c>
    </row>
    <row r="336" spans="18:22" x14ac:dyDescent="0.3">
      <c r="R336" s="90"/>
      <c r="S336" s="44">
        <v>406172</v>
      </c>
      <c r="T336" s="44">
        <v>4</v>
      </c>
      <c r="U336" s="90">
        <f t="shared" si="32"/>
        <v>0</v>
      </c>
      <c r="V336" s="44">
        <f t="shared" si="33"/>
        <v>0.2857142857142857</v>
      </c>
    </row>
    <row r="337" spans="18:22" x14ac:dyDescent="0.3">
      <c r="R337" s="90"/>
      <c r="S337" s="44">
        <v>411530</v>
      </c>
      <c r="T337" s="44">
        <v>13</v>
      </c>
      <c r="U337" s="90">
        <f t="shared" si="32"/>
        <v>0</v>
      </c>
      <c r="V337" s="44">
        <f t="shared" si="33"/>
        <v>0.3571428571428571</v>
      </c>
    </row>
    <row r="338" spans="18:22" x14ac:dyDescent="0.3">
      <c r="R338" s="90"/>
      <c r="S338" s="44">
        <v>416412</v>
      </c>
      <c r="T338" s="44">
        <v>5</v>
      </c>
      <c r="U338" s="90">
        <f t="shared" si="32"/>
        <v>0</v>
      </c>
      <c r="V338" s="44">
        <f t="shared" si="33"/>
        <v>0.42857142857142849</v>
      </c>
    </row>
    <row r="339" spans="18:22" x14ac:dyDescent="0.3">
      <c r="R339" s="90"/>
      <c r="S339" s="44">
        <v>416912</v>
      </c>
      <c r="T339" s="44">
        <v>12</v>
      </c>
      <c r="U339" s="90">
        <f t="shared" si="32"/>
        <v>0</v>
      </c>
      <c r="V339" s="44">
        <f t="shared" si="33"/>
        <v>0.49999999999999989</v>
      </c>
    </row>
    <row r="340" spans="18:22" x14ac:dyDescent="0.3">
      <c r="R340" s="90"/>
      <c r="S340" s="44">
        <v>419627</v>
      </c>
      <c r="T340" s="44">
        <v>15</v>
      </c>
      <c r="U340" s="90">
        <f t="shared" si="32"/>
        <v>0</v>
      </c>
      <c r="V340" s="44">
        <f t="shared" si="33"/>
        <v>0.57142857142857129</v>
      </c>
    </row>
    <row r="341" spans="18:22" x14ac:dyDescent="0.3">
      <c r="R341" s="90"/>
      <c r="S341" s="44">
        <v>419802</v>
      </c>
      <c r="T341" s="44">
        <v>3</v>
      </c>
      <c r="U341" s="90">
        <f t="shared" si="32"/>
        <v>0</v>
      </c>
      <c r="V341" s="44">
        <f t="shared" si="33"/>
        <v>0.64285714285714268</v>
      </c>
    </row>
    <row r="342" spans="18:22" x14ac:dyDescent="0.3">
      <c r="R342" s="90"/>
      <c r="S342" s="44">
        <v>421007</v>
      </c>
      <c r="T342" s="44">
        <v>10</v>
      </c>
      <c r="U342" s="90">
        <f t="shared" si="32"/>
        <v>0</v>
      </c>
      <c r="V342" s="44">
        <f t="shared" si="33"/>
        <v>0.71428571428571408</v>
      </c>
    </row>
    <row r="343" spans="18:22" x14ac:dyDescent="0.3">
      <c r="R343" s="90"/>
      <c r="S343" s="44">
        <v>427155</v>
      </c>
      <c r="T343" s="44">
        <v>15</v>
      </c>
      <c r="U343" s="90">
        <f t="shared" si="32"/>
        <v>0</v>
      </c>
      <c r="V343" s="44">
        <f t="shared" si="33"/>
        <v>0.78571428571428548</v>
      </c>
    </row>
    <row r="344" spans="18:22" x14ac:dyDescent="0.3">
      <c r="R344" s="90"/>
      <c r="S344" s="44">
        <v>427863</v>
      </c>
      <c r="T344" s="44">
        <v>5</v>
      </c>
      <c r="U344" s="90">
        <f t="shared" si="32"/>
        <v>0</v>
      </c>
      <c r="V344" s="44">
        <f t="shared" si="33"/>
        <v>0.85714285714285687</v>
      </c>
    </row>
    <row r="345" spans="18:22" x14ac:dyDescent="0.3">
      <c r="R345" s="90"/>
      <c r="S345" s="44">
        <v>430582</v>
      </c>
      <c r="T345" s="44">
        <v>12</v>
      </c>
      <c r="U345" s="90">
        <f t="shared" si="32"/>
        <v>0</v>
      </c>
      <c r="V345" s="44">
        <f t="shared" si="33"/>
        <v>0.92857142857142827</v>
      </c>
    </row>
    <row r="346" spans="18:22" x14ac:dyDescent="0.3">
      <c r="R346" s="93"/>
      <c r="S346" s="44">
        <v>431124</v>
      </c>
      <c r="T346" s="44">
        <v>13</v>
      </c>
      <c r="U346" s="93">
        <f t="shared" si="32"/>
        <v>0</v>
      </c>
      <c r="V346" s="44">
        <f t="shared" si="33"/>
        <v>0.99999999999999967</v>
      </c>
    </row>
    <row r="347" spans="18:22" x14ac:dyDescent="0.3">
      <c r="R347" s="92">
        <v>20</v>
      </c>
      <c r="S347" s="44">
        <v>398745</v>
      </c>
      <c r="T347" s="44">
        <v>1</v>
      </c>
      <c r="U347" s="92">
        <f t="shared" si="32"/>
        <v>0.68965517241379315</v>
      </c>
      <c r="V347" s="44">
        <f>1/COUNT($S$347:$S$361)</f>
        <v>6.6666666666666666E-2</v>
      </c>
    </row>
    <row r="348" spans="18:22" x14ac:dyDescent="0.3">
      <c r="R348" s="90"/>
      <c r="S348" s="44">
        <v>408530</v>
      </c>
      <c r="T348" s="44">
        <v>6</v>
      </c>
      <c r="U348" s="90">
        <f t="shared" si="32"/>
        <v>0</v>
      </c>
      <c r="V348" s="44">
        <f>V347+1/COUNT($S$347:$S$361)</f>
        <v>0.13333333333333333</v>
      </c>
    </row>
    <row r="349" spans="18:22" x14ac:dyDescent="0.3">
      <c r="R349" s="90"/>
      <c r="S349" s="44">
        <v>415458</v>
      </c>
      <c r="T349" s="44">
        <v>8</v>
      </c>
      <c r="U349" s="90">
        <f t="shared" si="32"/>
        <v>0</v>
      </c>
      <c r="V349" s="44">
        <f t="shared" ref="V349:V361" si="34">V348+1/COUNT($S$347:$S$361)</f>
        <v>0.2</v>
      </c>
    </row>
    <row r="350" spans="18:22" x14ac:dyDescent="0.3">
      <c r="R350" s="90"/>
      <c r="S350" s="44">
        <v>415460</v>
      </c>
      <c r="T350" s="44">
        <v>11</v>
      </c>
      <c r="U350" s="90">
        <f t="shared" si="32"/>
        <v>0</v>
      </c>
      <c r="V350" s="44">
        <f t="shared" si="34"/>
        <v>0.26666666666666666</v>
      </c>
    </row>
    <row r="351" spans="18:22" x14ac:dyDescent="0.3">
      <c r="R351" s="90"/>
      <c r="S351" s="44">
        <v>415461</v>
      </c>
      <c r="T351" s="44">
        <v>15</v>
      </c>
      <c r="U351" s="90">
        <f t="shared" si="32"/>
        <v>0</v>
      </c>
      <c r="V351" s="44">
        <f t="shared" si="34"/>
        <v>0.33333333333333331</v>
      </c>
    </row>
    <row r="352" spans="18:22" x14ac:dyDescent="0.3">
      <c r="R352" s="90"/>
      <c r="S352" s="44">
        <v>416015</v>
      </c>
      <c r="T352" s="44">
        <v>10</v>
      </c>
      <c r="U352" s="90">
        <f t="shared" si="32"/>
        <v>0</v>
      </c>
      <c r="V352" s="44">
        <f t="shared" si="34"/>
        <v>0.39999999999999997</v>
      </c>
    </row>
    <row r="353" spans="18:22" x14ac:dyDescent="0.3">
      <c r="R353" s="90"/>
      <c r="S353" s="44">
        <v>417246</v>
      </c>
      <c r="T353" s="44">
        <v>1</v>
      </c>
      <c r="U353" s="90">
        <f t="shared" si="32"/>
        <v>0</v>
      </c>
      <c r="V353" s="44">
        <f t="shared" si="34"/>
        <v>0.46666666666666662</v>
      </c>
    </row>
    <row r="354" spans="18:22" x14ac:dyDescent="0.3">
      <c r="R354" s="90"/>
      <c r="S354" s="44">
        <v>419999</v>
      </c>
      <c r="T354" s="44">
        <v>3</v>
      </c>
      <c r="U354" s="90">
        <f t="shared" si="32"/>
        <v>0</v>
      </c>
      <c r="V354" s="44">
        <f t="shared" si="34"/>
        <v>0.53333333333333333</v>
      </c>
    </row>
    <row r="355" spans="18:22" x14ac:dyDescent="0.3">
      <c r="R355" s="90"/>
      <c r="S355" s="44">
        <v>420150</v>
      </c>
      <c r="T355" s="44">
        <v>15</v>
      </c>
      <c r="U355" s="90">
        <f t="shared" si="32"/>
        <v>0</v>
      </c>
      <c r="V355" s="44">
        <f t="shared" si="34"/>
        <v>0.6</v>
      </c>
    </row>
    <row r="356" spans="18:22" x14ac:dyDescent="0.3">
      <c r="R356" s="90"/>
      <c r="S356" s="44">
        <v>424585</v>
      </c>
      <c r="T356" s="44">
        <v>7</v>
      </c>
      <c r="U356" s="90">
        <f t="shared" si="32"/>
        <v>0</v>
      </c>
      <c r="V356" s="44">
        <f t="shared" si="34"/>
        <v>0.66666666666666663</v>
      </c>
    </row>
    <row r="357" spans="18:22" x14ac:dyDescent="0.3">
      <c r="R357" s="90"/>
      <c r="S357" s="44">
        <v>425121</v>
      </c>
      <c r="T357" s="44">
        <v>7</v>
      </c>
      <c r="U357" s="90">
        <f t="shared" si="32"/>
        <v>0</v>
      </c>
      <c r="V357" s="44">
        <f t="shared" si="34"/>
        <v>0.73333333333333328</v>
      </c>
    </row>
    <row r="358" spans="18:22" x14ac:dyDescent="0.3">
      <c r="R358" s="90"/>
      <c r="S358" s="44">
        <v>426411</v>
      </c>
      <c r="T358" s="44">
        <v>10</v>
      </c>
      <c r="U358" s="90">
        <f t="shared" si="32"/>
        <v>0</v>
      </c>
      <c r="V358" s="44">
        <f t="shared" si="34"/>
        <v>0.79999999999999993</v>
      </c>
    </row>
    <row r="359" spans="18:22" x14ac:dyDescent="0.3">
      <c r="R359" s="90"/>
      <c r="S359" s="44">
        <v>427641</v>
      </c>
      <c r="T359" s="44">
        <v>12</v>
      </c>
      <c r="U359" s="90">
        <f t="shared" si="32"/>
        <v>0</v>
      </c>
      <c r="V359" s="44">
        <f t="shared" si="34"/>
        <v>0.86666666666666659</v>
      </c>
    </row>
    <row r="360" spans="18:22" x14ac:dyDescent="0.3">
      <c r="R360" s="90"/>
      <c r="S360" s="44">
        <v>430351</v>
      </c>
      <c r="T360" s="44">
        <v>4</v>
      </c>
      <c r="U360" s="90">
        <f t="shared" si="32"/>
        <v>0</v>
      </c>
      <c r="V360" s="44">
        <f t="shared" si="34"/>
        <v>0.93333333333333324</v>
      </c>
    </row>
    <row r="361" spans="18:22" x14ac:dyDescent="0.3">
      <c r="R361" s="93"/>
      <c r="S361" s="44">
        <v>431046</v>
      </c>
      <c r="T361" s="44">
        <v>13</v>
      </c>
      <c r="U361" s="93">
        <f t="shared" si="32"/>
        <v>0</v>
      </c>
      <c r="V361" s="44">
        <f t="shared" si="34"/>
        <v>0.99999999999999989</v>
      </c>
    </row>
    <row r="362" spans="18:22" x14ac:dyDescent="0.3">
      <c r="R362" s="92">
        <v>21</v>
      </c>
      <c r="S362" s="44">
        <v>399518</v>
      </c>
      <c r="T362" s="44">
        <v>7</v>
      </c>
      <c r="U362" s="92">
        <f t="shared" si="32"/>
        <v>0.72413793103448276</v>
      </c>
      <c r="V362" s="44">
        <f>1/COUNT($S$362:$S$381)</f>
        <v>0.05</v>
      </c>
    </row>
    <row r="363" spans="18:22" x14ac:dyDescent="0.3">
      <c r="R363" s="90"/>
      <c r="S363" s="44">
        <v>400089</v>
      </c>
      <c r="T363" s="44">
        <v>12</v>
      </c>
      <c r="U363" s="90">
        <f t="shared" si="32"/>
        <v>0</v>
      </c>
      <c r="V363" s="44">
        <f>V362+1/COUNT($S$362:$S$381)</f>
        <v>0.1</v>
      </c>
    </row>
    <row r="364" spans="18:22" x14ac:dyDescent="0.3">
      <c r="R364" s="90"/>
      <c r="S364" s="44">
        <v>405791</v>
      </c>
      <c r="T364" s="44">
        <v>2</v>
      </c>
      <c r="U364" s="90">
        <f t="shared" si="32"/>
        <v>0</v>
      </c>
      <c r="V364" s="44">
        <f t="shared" ref="V364:V381" si="35">V363+1/COUNT($S$362:$S$381)</f>
        <v>0.15000000000000002</v>
      </c>
    </row>
    <row r="365" spans="18:22" x14ac:dyDescent="0.3">
      <c r="R365" s="90"/>
      <c r="S365" s="44">
        <v>406849</v>
      </c>
      <c r="T365" s="44">
        <v>10</v>
      </c>
      <c r="U365" s="90">
        <f t="shared" si="32"/>
        <v>0</v>
      </c>
      <c r="V365" s="44">
        <f t="shared" si="35"/>
        <v>0.2</v>
      </c>
    </row>
    <row r="366" spans="18:22" x14ac:dyDescent="0.3">
      <c r="R366" s="90"/>
      <c r="S366" s="44">
        <v>413423</v>
      </c>
      <c r="T366" s="44">
        <v>12</v>
      </c>
      <c r="U366" s="90">
        <f t="shared" si="32"/>
        <v>0</v>
      </c>
      <c r="V366" s="44">
        <f t="shared" si="35"/>
        <v>0.25</v>
      </c>
    </row>
    <row r="367" spans="18:22" x14ac:dyDescent="0.3">
      <c r="R367" s="90"/>
      <c r="S367" s="44">
        <v>414072</v>
      </c>
      <c r="T367" s="44">
        <v>15</v>
      </c>
      <c r="U367" s="90">
        <f t="shared" si="32"/>
        <v>0</v>
      </c>
      <c r="V367" s="44">
        <f t="shared" si="35"/>
        <v>0.3</v>
      </c>
    </row>
    <row r="368" spans="18:22" x14ac:dyDescent="0.3">
      <c r="R368" s="90"/>
      <c r="S368" s="44">
        <v>416012</v>
      </c>
      <c r="T368" s="44">
        <v>0</v>
      </c>
      <c r="U368" s="90">
        <f t="shared" si="32"/>
        <v>0</v>
      </c>
      <c r="V368" s="44">
        <f t="shared" si="35"/>
        <v>0.35</v>
      </c>
    </row>
    <row r="369" spans="18:22" x14ac:dyDescent="0.3">
      <c r="R369" s="90"/>
      <c r="S369" s="44">
        <v>416413</v>
      </c>
      <c r="T369" s="44">
        <v>7</v>
      </c>
      <c r="U369" s="90">
        <f t="shared" si="32"/>
        <v>0</v>
      </c>
      <c r="V369" s="44">
        <f t="shared" si="35"/>
        <v>0.39999999999999997</v>
      </c>
    </row>
    <row r="370" spans="18:22" x14ac:dyDescent="0.3">
      <c r="R370" s="90"/>
      <c r="S370" s="44">
        <v>420149</v>
      </c>
      <c r="T370" s="44">
        <v>8</v>
      </c>
      <c r="U370" s="90">
        <f t="shared" si="32"/>
        <v>0</v>
      </c>
      <c r="V370" s="44">
        <f t="shared" si="35"/>
        <v>0.44999999999999996</v>
      </c>
    </row>
    <row r="371" spans="18:22" x14ac:dyDescent="0.3">
      <c r="R371" s="90"/>
      <c r="S371" s="44">
        <v>420157</v>
      </c>
      <c r="T371" s="44">
        <v>8</v>
      </c>
      <c r="U371" s="90">
        <f t="shared" si="32"/>
        <v>0</v>
      </c>
      <c r="V371" s="44">
        <f t="shared" si="35"/>
        <v>0.49999999999999994</v>
      </c>
    </row>
    <row r="372" spans="18:22" x14ac:dyDescent="0.3">
      <c r="R372" s="90"/>
      <c r="S372" s="44">
        <v>423041</v>
      </c>
      <c r="T372" s="44">
        <v>6</v>
      </c>
      <c r="U372" s="90">
        <f t="shared" si="32"/>
        <v>0</v>
      </c>
      <c r="V372" s="44">
        <f t="shared" si="35"/>
        <v>0.54999999999999993</v>
      </c>
    </row>
    <row r="373" spans="18:22" x14ac:dyDescent="0.3">
      <c r="R373" s="90"/>
      <c r="S373" s="44">
        <v>425619</v>
      </c>
      <c r="T373" s="44">
        <v>12</v>
      </c>
      <c r="U373" s="90">
        <f t="shared" si="32"/>
        <v>0</v>
      </c>
      <c r="V373" s="44">
        <f t="shared" si="35"/>
        <v>0.6</v>
      </c>
    </row>
    <row r="374" spans="18:22" x14ac:dyDescent="0.3">
      <c r="R374" s="90"/>
      <c r="S374" s="44">
        <v>425696</v>
      </c>
      <c r="T374" s="44">
        <v>3</v>
      </c>
      <c r="U374" s="90">
        <f t="shared" si="32"/>
        <v>0</v>
      </c>
      <c r="V374" s="44">
        <f t="shared" si="35"/>
        <v>0.65</v>
      </c>
    </row>
    <row r="375" spans="18:22" x14ac:dyDescent="0.3">
      <c r="R375" s="90"/>
      <c r="S375" s="44">
        <v>428579</v>
      </c>
      <c r="T375" s="44">
        <v>8</v>
      </c>
      <c r="U375" s="90">
        <f t="shared" si="32"/>
        <v>0</v>
      </c>
      <c r="V375" s="44">
        <f t="shared" si="35"/>
        <v>0.70000000000000007</v>
      </c>
    </row>
    <row r="376" spans="18:22" x14ac:dyDescent="0.3">
      <c r="R376" s="90"/>
      <c r="S376" s="44">
        <v>429361</v>
      </c>
      <c r="T376" s="44">
        <v>6</v>
      </c>
      <c r="U376" s="90">
        <f t="shared" si="32"/>
        <v>0</v>
      </c>
      <c r="V376" s="44">
        <f t="shared" si="35"/>
        <v>0.75000000000000011</v>
      </c>
    </row>
    <row r="377" spans="18:22" x14ac:dyDescent="0.3">
      <c r="R377" s="90"/>
      <c r="S377" s="44">
        <v>429773</v>
      </c>
      <c r="T377" s="44">
        <v>15</v>
      </c>
      <c r="U377" s="90">
        <f t="shared" si="32"/>
        <v>0</v>
      </c>
      <c r="V377" s="44">
        <f t="shared" si="35"/>
        <v>0.80000000000000016</v>
      </c>
    </row>
    <row r="378" spans="18:22" x14ac:dyDescent="0.3">
      <c r="R378" s="90"/>
      <c r="S378" s="44">
        <v>430189</v>
      </c>
      <c r="T378" s="44">
        <v>0</v>
      </c>
      <c r="U378" s="90">
        <f t="shared" si="32"/>
        <v>0</v>
      </c>
      <c r="V378" s="44">
        <f t="shared" si="35"/>
        <v>0.8500000000000002</v>
      </c>
    </row>
    <row r="379" spans="18:22" x14ac:dyDescent="0.3">
      <c r="R379" s="90"/>
      <c r="S379" s="44">
        <v>430568</v>
      </c>
      <c r="T379" s="44">
        <v>7</v>
      </c>
      <c r="U379" s="90">
        <f t="shared" si="32"/>
        <v>0</v>
      </c>
      <c r="V379" s="44">
        <f t="shared" si="35"/>
        <v>0.90000000000000024</v>
      </c>
    </row>
    <row r="380" spans="18:22" x14ac:dyDescent="0.3">
      <c r="R380" s="90"/>
      <c r="S380" s="44">
        <v>431281</v>
      </c>
      <c r="T380" s="44">
        <v>10</v>
      </c>
      <c r="U380" s="90">
        <f t="shared" si="32"/>
        <v>0</v>
      </c>
      <c r="V380" s="44">
        <f t="shared" si="35"/>
        <v>0.95000000000000029</v>
      </c>
    </row>
    <row r="381" spans="18:22" x14ac:dyDescent="0.3">
      <c r="R381" s="93"/>
      <c r="S381" s="44">
        <v>434687</v>
      </c>
      <c r="T381" s="44">
        <v>0</v>
      </c>
      <c r="U381" s="93">
        <f t="shared" si="32"/>
        <v>0</v>
      </c>
      <c r="V381" s="44">
        <f t="shared" si="35"/>
        <v>1.0000000000000002</v>
      </c>
    </row>
    <row r="382" spans="18:22" x14ac:dyDescent="0.3">
      <c r="R382" s="92">
        <v>22</v>
      </c>
      <c r="S382" s="44">
        <v>402498</v>
      </c>
      <c r="T382" s="44">
        <v>9</v>
      </c>
      <c r="U382" s="92">
        <f t="shared" si="32"/>
        <v>0.75862068965517238</v>
      </c>
      <c r="V382" s="44">
        <f>1/COUNT($S$382:$S$400)</f>
        <v>5.2631578947368418E-2</v>
      </c>
    </row>
    <row r="383" spans="18:22" x14ac:dyDescent="0.3">
      <c r="R383" s="90"/>
      <c r="S383" s="44">
        <v>405729</v>
      </c>
      <c r="T383" s="44">
        <v>6</v>
      </c>
      <c r="U383" s="90">
        <f t="shared" si="32"/>
        <v>0</v>
      </c>
      <c r="V383" s="44">
        <f>V382+1/COUNT($S$382:$S$400)</f>
        <v>0.10526315789473684</v>
      </c>
    </row>
    <row r="384" spans="18:22" x14ac:dyDescent="0.3">
      <c r="R384" s="90"/>
      <c r="S384" s="44">
        <v>406158</v>
      </c>
      <c r="T384" s="44">
        <v>8</v>
      </c>
      <c r="U384" s="90">
        <f t="shared" si="32"/>
        <v>0</v>
      </c>
      <c r="V384" s="44">
        <f t="shared" ref="V384:V400" si="36">V383+1/COUNT($S$382:$S$400)</f>
        <v>0.15789473684210525</v>
      </c>
    </row>
    <row r="385" spans="18:22" x14ac:dyDescent="0.3">
      <c r="R385" s="90"/>
      <c r="S385" s="44">
        <v>407200</v>
      </c>
      <c r="T385" s="44">
        <v>15</v>
      </c>
      <c r="U385" s="90">
        <f t="shared" si="32"/>
        <v>0</v>
      </c>
      <c r="V385" s="44">
        <f t="shared" si="36"/>
        <v>0.21052631578947367</v>
      </c>
    </row>
    <row r="386" spans="18:22" x14ac:dyDescent="0.3">
      <c r="R386" s="90"/>
      <c r="S386" s="53">
        <v>408395</v>
      </c>
      <c r="T386" s="53">
        <v>11</v>
      </c>
      <c r="U386" s="90">
        <f t="shared" si="32"/>
        <v>0</v>
      </c>
      <c r="V386" s="44">
        <f t="shared" si="36"/>
        <v>0.26315789473684209</v>
      </c>
    </row>
    <row r="387" spans="18:22" x14ac:dyDescent="0.3">
      <c r="R387" s="90"/>
      <c r="S387" s="44">
        <v>409378</v>
      </c>
      <c r="T387" s="44">
        <v>7</v>
      </c>
      <c r="U387" s="90">
        <f t="shared" si="32"/>
        <v>0</v>
      </c>
      <c r="V387" s="44">
        <f t="shared" si="36"/>
        <v>0.31578947368421051</v>
      </c>
    </row>
    <row r="388" spans="18:22" x14ac:dyDescent="0.3">
      <c r="R388" s="90"/>
      <c r="S388" s="44">
        <v>411529</v>
      </c>
      <c r="T388" s="44">
        <v>7</v>
      </c>
      <c r="U388" s="90">
        <f t="shared" ref="U388:U451" si="37">R388/$R$533</f>
        <v>0</v>
      </c>
      <c r="V388" s="44">
        <f t="shared" si="36"/>
        <v>0.36842105263157893</v>
      </c>
    </row>
    <row r="389" spans="18:22" x14ac:dyDescent="0.3">
      <c r="R389" s="90"/>
      <c r="S389" s="44">
        <v>412140</v>
      </c>
      <c r="T389" s="44">
        <v>5</v>
      </c>
      <c r="U389" s="90">
        <f t="shared" si="37"/>
        <v>0</v>
      </c>
      <c r="V389" s="44">
        <f t="shared" si="36"/>
        <v>0.42105263157894735</v>
      </c>
    </row>
    <row r="390" spans="18:22" x14ac:dyDescent="0.3">
      <c r="R390" s="90"/>
      <c r="S390" s="44">
        <v>412715</v>
      </c>
      <c r="T390" s="44">
        <v>15</v>
      </c>
      <c r="U390" s="90">
        <f t="shared" si="37"/>
        <v>0</v>
      </c>
      <c r="V390" s="44">
        <f t="shared" si="36"/>
        <v>0.47368421052631576</v>
      </c>
    </row>
    <row r="391" spans="18:22" x14ac:dyDescent="0.3">
      <c r="R391" s="90"/>
      <c r="S391" s="44">
        <v>413848</v>
      </c>
      <c r="T391" s="44">
        <v>3</v>
      </c>
      <c r="U391" s="90">
        <f t="shared" si="37"/>
        <v>0</v>
      </c>
      <c r="V391" s="44">
        <f t="shared" si="36"/>
        <v>0.52631578947368418</v>
      </c>
    </row>
    <row r="392" spans="18:22" x14ac:dyDescent="0.3">
      <c r="R392" s="90"/>
      <c r="S392" s="44">
        <v>415454</v>
      </c>
      <c r="T392" s="44">
        <v>14</v>
      </c>
      <c r="U392" s="90">
        <f t="shared" si="37"/>
        <v>0</v>
      </c>
      <c r="V392" s="44">
        <f t="shared" si="36"/>
        <v>0.57894736842105265</v>
      </c>
    </row>
    <row r="393" spans="18:22" x14ac:dyDescent="0.3">
      <c r="R393" s="90"/>
      <c r="S393" s="44">
        <v>416245</v>
      </c>
      <c r="T393" s="44">
        <v>9</v>
      </c>
      <c r="U393" s="90">
        <f t="shared" si="37"/>
        <v>0</v>
      </c>
      <c r="V393" s="44">
        <f t="shared" si="36"/>
        <v>0.63157894736842102</v>
      </c>
    </row>
    <row r="394" spans="18:22" x14ac:dyDescent="0.3">
      <c r="R394" s="90"/>
      <c r="S394" s="44">
        <v>416913</v>
      </c>
      <c r="T394" s="44">
        <v>5</v>
      </c>
      <c r="U394" s="90">
        <f t="shared" si="37"/>
        <v>0</v>
      </c>
      <c r="V394" s="44">
        <f t="shared" si="36"/>
        <v>0.68421052631578938</v>
      </c>
    </row>
    <row r="395" spans="18:22" x14ac:dyDescent="0.3">
      <c r="R395" s="90"/>
      <c r="S395" s="44">
        <v>418705</v>
      </c>
      <c r="T395" s="44">
        <v>11</v>
      </c>
      <c r="U395" s="90">
        <f t="shared" si="37"/>
        <v>0</v>
      </c>
      <c r="V395" s="44">
        <f t="shared" si="36"/>
        <v>0.73684210526315774</v>
      </c>
    </row>
    <row r="396" spans="18:22" x14ac:dyDescent="0.3">
      <c r="R396" s="90"/>
      <c r="S396" s="44">
        <v>419214</v>
      </c>
      <c r="T396" s="44">
        <v>12</v>
      </c>
      <c r="U396" s="90">
        <f t="shared" si="37"/>
        <v>0</v>
      </c>
      <c r="V396" s="44">
        <f t="shared" si="36"/>
        <v>0.78947368421052611</v>
      </c>
    </row>
    <row r="397" spans="18:22" x14ac:dyDescent="0.3">
      <c r="R397" s="90"/>
      <c r="S397" s="44">
        <v>419216</v>
      </c>
      <c r="T397" s="44">
        <v>10</v>
      </c>
      <c r="U397" s="90">
        <f t="shared" si="37"/>
        <v>0</v>
      </c>
      <c r="V397" s="44">
        <f t="shared" si="36"/>
        <v>0.84210526315789447</v>
      </c>
    </row>
    <row r="398" spans="18:22" x14ac:dyDescent="0.3">
      <c r="R398" s="90"/>
      <c r="S398" s="44">
        <v>426673</v>
      </c>
      <c r="T398" s="44">
        <v>0</v>
      </c>
      <c r="U398" s="90">
        <f t="shared" si="37"/>
        <v>0</v>
      </c>
      <c r="V398" s="44">
        <f t="shared" si="36"/>
        <v>0.89473684210526283</v>
      </c>
    </row>
    <row r="399" spans="18:22" x14ac:dyDescent="0.3">
      <c r="R399" s="90"/>
      <c r="S399" s="44">
        <v>434713</v>
      </c>
      <c r="T399" s="44">
        <v>7</v>
      </c>
      <c r="U399" s="90">
        <f t="shared" si="37"/>
        <v>0</v>
      </c>
      <c r="V399" s="44">
        <f t="shared" si="36"/>
        <v>0.94736842105263119</v>
      </c>
    </row>
    <row r="400" spans="18:22" x14ac:dyDescent="0.3">
      <c r="R400" s="93"/>
      <c r="S400" s="44">
        <v>435003</v>
      </c>
      <c r="T400" s="44">
        <v>5</v>
      </c>
      <c r="U400" s="93">
        <f t="shared" si="37"/>
        <v>0</v>
      </c>
      <c r="V400" s="44">
        <f t="shared" si="36"/>
        <v>0.99999999999999956</v>
      </c>
    </row>
    <row r="401" spans="18:22" x14ac:dyDescent="0.3">
      <c r="R401" s="92">
        <v>23</v>
      </c>
      <c r="S401" s="44">
        <v>400294</v>
      </c>
      <c r="T401" s="44">
        <v>0</v>
      </c>
      <c r="U401" s="92">
        <f t="shared" si="37"/>
        <v>0.7931034482758621</v>
      </c>
      <c r="V401" s="44">
        <f>1/COUNT($S$401:$S$414)</f>
        <v>7.1428571428571425E-2</v>
      </c>
    </row>
    <row r="402" spans="18:22" x14ac:dyDescent="0.3">
      <c r="R402" s="90"/>
      <c r="S402" s="44">
        <v>400353</v>
      </c>
      <c r="T402" s="44">
        <v>12</v>
      </c>
      <c r="U402" s="90">
        <f t="shared" si="37"/>
        <v>0</v>
      </c>
      <c r="V402" s="44">
        <f>V401+1/COUNT($S$401:$S$414)</f>
        <v>0.14285714285714285</v>
      </c>
    </row>
    <row r="403" spans="18:22" x14ac:dyDescent="0.3">
      <c r="R403" s="90"/>
      <c r="S403" s="44">
        <v>401707</v>
      </c>
      <c r="T403" s="44">
        <v>9</v>
      </c>
      <c r="U403" s="90">
        <f t="shared" si="37"/>
        <v>0</v>
      </c>
      <c r="V403" s="44">
        <f t="shared" ref="V403:V414" si="38">V402+1/COUNT($S$401:$S$414)</f>
        <v>0.21428571428571427</v>
      </c>
    </row>
    <row r="404" spans="18:22" x14ac:dyDescent="0.3">
      <c r="R404" s="90"/>
      <c r="S404" s="44">
        <v>402638</v>
      </c>
      <c r="T404" s="44">
        <v>10</v>
      </c>
      <c r="U404" s="90">
        <f t="shared" si="37"/>
        <v>0</v>
      </c>
      <c r="V404" s="44">
        <f t="shared" si="38"/>
        <v>0.2857142857142857</v>
      </c>
    </row>
    <row r="405" spans="18:22" x14ac:dyDescent="0.3">
      <c r="R405" s="90"/>
      <c r="S405" s="44">
        <v>409564</v>
      </c>
      <c r="T405" s="44">
        <v>14</v>
      </c>
      <c r="U405" s="90">
        <f t="shared" si="37"/>
        <v>0</v>
      </c>
      <c r="V405" s="44">
        <f t="shared" si="38"/>
        <v>0.3571428571428571</v>
      </c>
    </row>
    <row r="406" spans="18:22" x14ac:dyDescent="0.3">
      <c r="R406" s="90"/>
      <c r="S406" s="44">
        <v>415451</v>
      </c>
      <c r="T406" s="44">
        <v>14</v>
      </c>
      <c r="U406" s="90">
        <f t="shared" si="37"/>
        <v>0</v>
      </c>
      <c r="V406" s="44">
        <f t="shared" si="38"/>
        <v>0.42857142857142849</v>
      </c>
    </row>
    <row r="407" spans="18:22" x14ac:dyDescent="0.3">
      <c r="R407" s="90"/>
      <c r="S407" s="44">
        <v>422514</v>
      </c>
      <c r="T407" s="44">
        <v>10</v>
      </c>
      <c r="U407" s="90">
        <f t="shared" si="37"/>
        <v>0</v>
      </c>
      <c r="V407" s="44">
        <f t="shared" si="38"/>
        <v>0.49999999999999989</v>
      </c>
    </row>
    <row r="408" spans="18:22" x14ac:dyDescent="0.3">
      <c r="R408" s="90"/>
      <c r="S408" s="44">
        <v>423923</v>
      </c>
      <c r="T408" s="44">
        <v>13</v>
      </c>
      <c r="U408" s="90">
        <f t="shared" si="37"/>
        <v>0</v>
      </c>
      <c r="V408" s="44">
        <f t="shared" si="38"/>
        <v>0.57142857142857129</v>
      </c>
    </row>
    <row r="409" spans="18:22" x14ac:dyDescent="0.3">
      <c r="R409" s="90"/>
      <c r="S409" s="44">
        <v>424307</v>
      </c>
      <c r="T409" s="44">
        <v>7</v>
      </c>
      <c r="U409" s="90">
        <f t="shared" si="37"/>
        <v>0</v>
      </c>
      <c r="V409" s="44">
        <f t="shared" si="38"/>
        <v>0.64285714285714268</v>
      </c>
    </row>
    <row r="410" spans="18:22" x14ac:dyDescent="0.3">
      <c r="R410" s="90"/>
      <c r="S410" s="44">
        <v>424822</v>
      </c>
      <c r="T410" s="44">
        <v>15</v>
      </c>
      <c r="U410" s="90">
        <f t="shared" si="37"/>
        <v>0</v>
      </c>
      <c r="V410" s="44">
        <f t="shared" si="38"/>
        <v>0.71428571428571408</v>
      </c>
    </row>
    <row r="411" spans="18:22" x14ac:dyDescent="0.3">
      <c r="R411" s="90"/>
      <c r="S411" s="44">
        <v>426067</v>
      </c>
      <c r="T411" s="44">
        <v>12</v>
      </c>
      <c r="U411" s="90">
        <f t="shared" si="37"/>
        <v>0</v>
      </c>
      <c r="V411" s="44">
        <f t="shared" si="38"/>
        <v>0.78571428571428548</v>
      </c>
    </row>
    <row r="412" spans="18:22" x14ac:dyDescent="0.3">
      <c r="R412" s="90"/>
      <c r="S412" s="44">
        <v>435002</v>
      </c>
      <c r="T412" s="44">
        <v>0</v>
      </c>
      <c r="U412" s="90">
        <f t="shared" si="37"/>
        <v>0</v>
      </c>
      <c r="V412" s="44">
        <f t="shared" si="38"/>
        <v>0.85714285714285687</v>
      </c>
    </row>
    <row r="413" spans="18:22" x14ac:dyDescent="0.3">
      <c r="R413" s="90"/>
      <c r="S413" s="44">
        <v>435627</v>
      </c>
      <c r="T413" s="44">
        <v>11</v>
      </c>
      <c r="U413" s="90">
        <f t="shared" si="37"/>
        <v>0</v>
      </c>
      <c r="V413" s="44">
        <f t="shared" si="38"/>
        <v>0.92857142857142827</v>
      </c>
    </row>
    <row r="414" spans="18:22" x14ac:dyDescent="0.3">
      <c r="R414" s="93"/>
      <c r="S414" s="44">
        <v>435797</v>
      </c>
      <c r="T414" s="44">
        <v>14</v>
      </c>
      <c r="U414" s="93">
        <f t="shared" si="37"/>
        <v>0</v>
      </c>
      <c r="V414" s="44">
        <f t="shared" si="38"/>
        <v>0.99999999999999967</v>
      </c>
    </row>
    <row r="415" spans="18:22" x14ac:dyDescent="0.3">
      <c r="R415" s="92">
        <v>24</v>
      </c>
      <c r="S415" s="44">
        <v>399492</v>
      </c>
      <c r="T415" s="44">
        <v>9</v>
      </c>
      <c r="U415" s="92">
        <f t="shared" si="37"/>
        <v>0.82758620689655171</v>
      </c>
      <c r="V415" s="44">
        <f>1/COUNT($S$415:$S$430)</f>
        <v>6.25E-2</v>
      </c>
    </row>
    <row r="416" spans="18:22" x14ac:dyDescent="0.3">
      <c r="R416" s="90"/>
      <c r="S416" s="44">
        <v>401297</v>
      </c>
      <c r="T416" s="44">
        <v>6</v>
      </c>
      <c r="U416" s="90">
        <f t="shared" si="37"/>
        <v>0</v>
      </c>
      <c r="V416" s="44">
        <f>V415+1/COUNT($S$415:$S$430)</f>
        <v>0.125</v>
      </c>
    </row>
    <row r="417" spans="18:22" x14ac:dyDescent="0.3">
      <c r="R417" s="90"/>
      <c r="S417" s="44">
        <v>412703</v>
      </c>
      <c r="T417" s="44">
        <v>0</v>
      </c>
      <c r="U417" s="90">
        <f t="shared" si="37"/>
        <v>0</v>
      </c>
      <c r="V417" s="44">
        <f t="shared" ref="V417:V430" si="39">V416+1/COUNT($S$415:$S$430)</f>
        <v>0.1875</v>
      </c>
    </row>
    <row r="418" spans="18:22" x14ac:dyDescent="0.3">
      <c r="R418" s="90"/>
      <c r="S418" s="44">
        <v>414148</v>
      </c>
      <c r="T418" s="44">
        <v>5</v>
      </c>
      <c r="U418" s="90">
        <f t="shared" si="37"/>
        <v>0</v>
      </c>
      <c r="V418" s="44">
        <f t="shared" si="39"/>
        <v>0.25</v>
      </c>
    </row>
    <row r="419" spans="18:22" x14ac:dyDescent="0.3">
      <c r="R419" s="90"/>
      <c r="S419" s="44">
        <v>414733</v>
      </c>
      <c r="T419" s="44">
        <v>8</v>
      </c>
      <c r="U419" s="90">
        <f t="shared" si="37"/>
        <v>0</v>
      </c>
      <c r="V419" s="44">
        <f t="shared" si="39"/>
        <v>0.3125</v>
      </c>
    </row>
    <row r="420" spans="18:22" x14ac:dyDescent="0.3">
      <c r="R420" s="90"/>
      <c r="S420" s="44">
        <v>416000</v>
      </c>
      <c r="T420" s="44">
        <v>12</v>
      </c>
      <c r="U420" s="90">
        <f t="shared" si="37"/>
        <v>0</v>
      </c>
      <c r="V420" s="44">
        <f t="shared" si="39"/>
        <v>0.375</v>
      </c>
    </row>
    <row r="421" spans="18:22" x14ac:dyDescent="0.3">
      <c r="R421" s="90"/>
      <c r="S421" s="44">
        <v>416395</v>
      </c>
      <c r="T421" s="44">
        <v>11</v>
      </c>
      <c r="U421" s="90">
        <f t="shared" si="37"/>
        <v>0</v>
      </c>
      <c r="V421" s="44">
        <f t="shared" si="39"/>
        <v>0.4375</v>
      </c>
    </row>
    <row r="422" spans="18:22" x14ac:dyDescent="0.3">
      <c r="R422" s="90"/>
      <c r="S422" s="44">
        <v>418866</v>
      </c>
      <c r="T422" s="44">
        <v>15</v>
      </c>
      <c r="U422" s="90">
        <f t="shared" si="37"/>
        <v>0</v>
      </c>
      <c r="V422" s="44">
        <f t="shared" si="39"/>
        <v>0.5</v>
      </c>
    </row>
    <row r="423" spans="18:22" x14ac:dyDescent="0.3">
      <c r="R423" s="90"/>
      <c r="S423" s="44">
        <v>422173</v>
      </c>
      <c r="T423" s="44">
        <v>14</v>
      </c>
      <c r="U423" s="90">
        <f t="shared" si="37"/>
        <v>0</v>
      </c>
      <c r="V423" s="44">
        <f t="shared" si="39"/>
        <v>0.5625</v>
      </c>
    </row>
    <row r="424" spans="18:22" x14ac:dyDescent="0.3">
      <c r="R424" s="90"/>
      <c r="S424" s="44">
        <v>424902</v>
      </c>
      <c r="T424" s="44">
        <v>10</v>
      </c>
      <c r="U424" s="90">
        <f t="shared" si="37"/>
        <v>0</v>
      </c>
      <c r="V424" s="44">
        <f t="shared" si="39"/>
        <v>0.625</v>
      </c>
    </row>
    <row r="425" spans="18:22" x14ac:dyDescent="0.3">
      <c r="R425" s="90"/>
      <c r="S425" s="44">
        <v>426064</v>
      </c>
      <c r="T425" s="44">
        <v>12</v>
      </c>
      <c r="U425" s="90">
        <f t="shared" si="37"/>
        <v>0</v>
      </c>
      <c r="V425" s="44">
        <f t="shared" si="39"/>
        <v>0.6875</v>
      </c>
    </row>
    <row r="426" spans="18:22" x14ac:dyDescent="0.3">
      <c r="R426" s="90"/>
      <c r="S426" s="44">
        <v>427156</v>
      </c>
      <c r="T426" s="44">
        <v>15</v>
      </c>
      <c r="U426" s="90">
        <f t="shared" si="37"/>
        <v>0</v>
      </c>
      <c r="V426" s="44">
        <f t="shared" si="39"/>
        <v>0.75</v>
      </c>
    </row>
    <row r="427" spans="18:22" x14ac:dyDescent="0.3">
      <c r="R427" s="90"/>
      <c r="S427" s="44">
        <v>430159</v>
      </c>
      <c r="T427" s="44">
        <v>7</v>
      </c>
      <c r="U427" s="90">
        <f t="shared" si="37"/>
        <v>0</v>
      </c>
      <c r="V427" s="44">
        <f t="shared" si="39"/>
        <v>0.8125</v>
      </c>
    </row>
    <row r="428" spans="18:22" x14ac:dyDescent="0.3">
      <c r="R428" s="90"/>
      <c r="S428" s="44">
        <v>432913</v>
      </c>
      <c r="T428" s="44">
        <v>3</v>
      </c>
      <c r="U428" s="90">
        <f t="shared" si="37"/>
        <v>0</v>
      </c>
      <c r="V428" s="44">
        <f t="shared" si="39"/>
        <v>0.875</v>
      </c>
    </row>
    <row r="429" spans="18:22" x14ac:dyDescent="0.3">
      <c r="R429" s="90"/>
      <c r="S429" s="44">
        <v>433167</v>
      </c>
      <c r="T429" s="44">
        <v>1</v>
      </c>
      <c r="U429" s="90">
        <f t="shared" si="37"/>
        <v>0</v>
      </c>
      <c r="V429" s="44">
        <f t="shared" si="39"/>
        <v>0.9375</v>
      </c>
    </row>
    <row r="430" spans="18:22" x14ac:dyDescent="0.3">
      <c r="R430" s="93"/>
      <c r="S430" s="44">
        <v>435514</v>
      </c>
      <c r="T430" s="44">
        <v>15</v>
      </c>
      <c r="U430" s="93">
        <f t="shared" si="37"/>
        <v>0</v>
      </c>
      <c r="V430" s="44">
        <f t="shared" si="39"/>
        <v>1</v>
      </c>
    </row>
    <row r="431" spans="18:22" x14ac:dyDescent="0.3">
      <c r="R431" s="92">
        <v>25</v>
      </c>
      <c r="S431" s="44">
        <v>399125</v>
      </c>
      <c r="T431" s="44">
        <v>15</v>
      </c>
      <c r="U431" s="92">
        <f t="shared" si="37"/>
        <v>0.86206896551724133</v>
      </c>
      <c r="V431" s="44">
        <f>1/COUNT($S$431:$S$451)</f>
        <v>4.7619047619047616E-2</v>
      </c>
    </row>
    <row r="432" spans="18:22" x14ac:dyDescent="0.3">
      <c r="R432" s="90"/>
      <c r="S432" s="44">
        <v>400133</v>
      </c>
      <c r="T432" s="44">
        <v>0</v>
      </c>
      <c r="U432" s="90">
        <f t="shared" si="37"/>
        <v>0</v>
      </c>
      <c r="V432" s="44">
        <f>V431+1/COUNT($S$431:$S$451)</f>
        <v>9.5238095238095233E-2</v>
      </c>
    </row>
    <row r="433" spans="18:22" x14ac:dyDescent="0.3">
      <c r="R433" s="90"/>
      <c r="S433" s="44">
        <v>400153</v>
      </c>
      <c r="T433" s="44">
        <v>3</v>
      </c>
      <c r="U433" s="90">
        <f t="shared" si="37"/>
        <v>0</v>
      </c>
      <c r="V433" s="44">
        <f t="shared" ref="V433:V451" si="40">V432+1/COUNT($S$431:$S$451)</f>
        <v>0.14285714285714285</v>
      </c>
    </row>
    <row r="434" spans="18:22" x14ac:dyDescent="0.3">
      <c r="R434" s="90"/>
      <c r="S434" s="44">
        <v>400286</v>
      </c>
      <c r="T434" s="44">
        <v>15</v>
      </c>
      <c r="U434" s="90">
        <f t="shared" si="37"/>
        <v>0</v>
      </c>
      <c r="V434" s="44">
        <f t="shared" si="40"/>
        <v>0.19047619047619047</v>
      </c>
    </row>
    <row r="435" spans="18:22" x14ac:dyDescent="0.3">
      <c r="R435" s="90"/>
      <c r="S435" s="44">
        <v>402501</v>
      </c>
      <c r="T435" s="44">
        <v>0</v>
      </c>
      <c r="U435" s="90">
        <f t="shared" si="37"/>
        <v>0</v>
      </c>
      <c r="V435" s="44">
        <f t="shared" si="40"/>
        <v>0.23809523809523808</v>
      </c>
    </row>
    <row r="436" spans="18:22" x14ac:dyDescent="0.3">
      <c r="R436" s="90"/>
      <c r="S436" s="44">
        <v>402599</v>
      </c>
      <c r="T436" s="44">
        <v>3</v>
      </c>
      <c r="U436" s="90">
        <f t="shared" si="37"/>
        <v>0</v>
      </c>
      <c r="V436" s="44">
        <f t="shared" si="40"/>
        <v>0.2857142857142857</v>
      </c>
    </row>
    <row r="437" spans="18:22" x14ac:dyDescent="0.3">
      <c r="R437" s="90"/>
      <c r="S437" s="44">
        <v>405946</v>
      </c>
      <c r="T437" s="44">
        <v>7</v>
      </c>
      <c r="U437" s="90">
        <f t="shared" si="37"/>
        <v>0</v>
      </c>
      <c r="V437" s="44">
        <f t="shared" si="40"/>
        <v>0.33333333333333331</v>
      </c>
    </row>
    <row r="438" spans="18:22" x14ac:dyDescent="0.3">
      <c r="R438" s="90"/>
      <c r="S438" s="44">
        <v>407027</v>
      </c>
      <c r="T438" s="44">
        <v>11</v>
      </c>
      <c r="U438" s="90">
        <f t="shared" si="37"/>
        <v>0</v>
      </c>
      <c r="V438" s="44">
        <f t="shared" si="40"/>
        <v>0.38095238095238093</v>
      </c>
    </row>
    <row r="439" spans="18:22" x14ac:dyDescent="0.3">
      <c r="R439" s="90"/>
      <c r="S439" s="44">
        <v>408466</v>
      </c>
      <c r="T439" s="44">
        <v>7</v>
      </c>
      <c r="U439" s="90">
        <f t="shared" si="37"/>
        <v>0</v>
      </c>
      <c r="V439" s="44">
        <f t="shared" si="40"/>
        <v>0.42857142857142855</v>
      </c>
    </row>
    <row r="440" spans="18:22" x14ac:dyDescent="0.3">
      <c r="R440" s="90"/>
      <c r="S440" s="44">
        <v>411511</v>
      </c>
      <c r="T440" s="44">
        <v>15</v>
      </c>
      <c r="U440" s="90">
        <f t="shared" si="37"/>
        <v>0</v>
      </c>
      <c r="V440" s="44">
        <f t="shared" si="40"/>
        <v>0.47619047619047616</v>
      </c>
    </row>
    <row r="441" spans="18:22" x14ac:dyDescent="0.3">
      <c r="R441" s="90"/>
      <c r="S441" s="44">
        <v>412443</v>
      </c>
      <c r="T441" s="44">
        <v>10</v>
      </c>
      <c r="U441" s="90">
        <f t="shared" si="37"/>
        <v>0</v>
      </c>
      <c r="V441" s="44">
        <f t="shared" si="40"/>
        <v>0.52380952380952372</v>
      </c>
    </row>
    <row r="442" spans="18:22" x14ac:dyDescent="0.3">
      <c r="R442" s="90"/>
      <c r="S442" s="44">
        <v>414059</v>
      </c>
      <c r="T442" s="44">
        <v>10</v>
      </c>
      <c r="U442" s="90">
        <f t="shared" si="37"/>
        <v>0</v>
      </c>
      <c r="V442" s="44">
        <f t="shared" si="40"/>
        <v>0.5714285714285714</v>
      </c>
    </row>
    <row r="443" spans="18:22" x14ac:dyDescent="0.3">
      <c r="R443" s="90"/>
      <c r="S443" s="44">
        <v>415448</v>
      </c>
      <c r="T443" s="44">
        <v>5</v>
      </c>
      <c r="U443" s="90">
        <f t="shared" si="37"/>
        <v>0</v>
      </c>
      <c r="V443" s="44">
        <f t="shared" si="40"/>
        <v>0.61904761904761907</v>
      </c>
    </row>
    <row r="444" spans="18:22" x14ac:dyDescent="0.3">
      <c r="R444" s="90"/>
      <c r="S444" s="44">
        <v>417882</v>
      </c>
      <c r="T444" s="44">
        <v>8</v>
      </c>
      <c r="U444" s="90">
        <f t="shared" si="37"/>
        <v>0</v>
      </c>
      <c r="V444" s="44">
        <f t="shared" si="40"/>
        <v>0.66666666666666674</v>
      </c>
    </row>
    <row r="445" spans="18:22" x14ac:dyDescent="0.3">
      <c r="R445" s="90"/>
      <c r="S445" s="44">
        <v>418990</v>
      </c>
      <c r="T445" s="44">
        <v>0</v>
      </c>
      <c r="U445" s="90">
        <f t="shared" si="37"/>
        <v>0</v>
      </c>
      <c r="V445" s="44">
        <f t="shared" si="40"/>
        <v>0.71428571428571441</v>
      </c>
    </row>
    <row r="446" spans="18:22" x14ac:dyDescent="0.3">
      <c r="R446" s="90"/>
      <c r="S446" s="44">
        <v>420964</v>
      </c>
      <c r="T446" s="44">
        <v>3</v>
      </c>
      <c r="U446" s="90">
        <f t="shared" si="37"/>
        <v>0</v>
      </c>
      <c r="V446" s="44">
        <f t="shared" si="40"/>
        <v>0.76190476190476208</v>
      </c>
    </row>
    <row r="447" spans="18:22" x14ac:dyDescent="0.3">
      <c r="R447" s="90"/>
      <c r="S447" s="44">
        <v>423921</v>
      </c>
      <c r="T447" s="44">
        <v>2</v>
      </c>
      <c r="U447" s="90">
        <f t="shared" si="37"/>
        <v>0</v>
      </c>
      <c r="V447" s="44">
        <f t="shared" si="40"/>
        <v>0.80952380952380976</v>
      </c>
    </row>
    <row r="448" spans="18:22" x14ac:dyDescent="0.3">
      <c r="R448" s="90"/>
      <c r="S448" s="44">
        <v>425325</v>
      </c>
      <c r="T448" s="44">
        <v>5</v>
      </c>
      <c r="U448" s="90">
        <f t="shared" si="37"/>
        <v>0</v>
      </c>
      <c r="V448" s="44">
        <f t="shared" si="40"/>
        <v>0.85714285714285743</v>
      </c>
    </row>
    <row r="449" spans="18:22" x14ac:dyDescent="0.3">
      <c r="R449" s="90"/>
      <c r="S449" s="44">
        <v>425697</v>
      </c>
      <c r="T449" s="44">
        <v>10</v>
      </c>
      <c r="U449" s="90">
        <f t="shared" si="37"/>
        <v>0</v>
      </c>
      <c r="V449" s="44">
        <f t="shared" si="40"/>
        <v>0.9047619047619051</v>
      </c>
    </row>
    <row r="450" spans="18:22" x14ac:dyDescent="0.3">
      <c r="R450" s="90"/>
      <c r="S450" s="44">
        <v>431273</v>
      </c>
      <c r="T450" s="44">
        <v>15</v>
      </c>
      <c r="U450" s="90">
        <f t="shared" si="37"/>
        <v>0</v>
      </c>
      <c r="V450" s="44">
        <f t="shared" si="40"/>
        <v>0.95238095238095277</v>
      </c>
    </row>
    <row r="451" spans="18:22" x14ac:dyDescent="0.3">
      <c r="R451" s="93"/>
      <c r="S451" s="44">
        <v>431803</v>
      </c>
      <c r="T451" s="44">
        <v>11</v>
      </c>
      <c r="U451" s="93">
        <f t="shared" si="37"/>
        <v>0</v>
      </c>
      <c r="V451" s="44">
        <f t="shared" si="40"/>
        <v>1.0000000000000004</v>
      </c>
    </row>
    <row r="452" spans="18:22" x14ac:dyDescent="0.3">
      <c r="R452" s="92">
        <v>26</v>
      </c>
      <c r="S452" s="44">
        <v>399532</v>
      </c>
      <c r="T452" s="44">
        <v>9</v>
      </c>
      <c r="U452" s="92">
        <f t="shared" ref="U452:U516" si="41">R452/$R$533</f>
        <v>0.89655172413793105</v>
      </c>
      <c r="V452" s="44">
        <f>1/COUNT($S$452:$S$470)</f>
        <v>5.2631578947368418E-2</v>
      </c>
    </row>
    <row r="453" spans="18:22" x14ac:dyDescent="0.3">
      <c r="R453" s="90"/>
      <c r="S453" s="44">
        <v>399540</v>
      </c>
      <c r="T453" s="44">
        <v>6</v>
      </c>
      <c r="U453" s="90">
        <f t="shared" si="41"/>
        <v>0</v>
      </c>
      <c r="V453" s="44">
        <f>V452+1/COUNT($S$452:$S$470)</f>
        <v>0.10526315789473684</v>
      </c>
    </row>
    <row r="454" spans="18:22" x14ac:dyDescent="0.3">
      <c r="R454" s="90"/>
      <c r="S454" s="44">
        <v>402489</v>
      </c>
      <c r="T454" s="44">
        <v>15</v>
      </c>
      <c r="U454" s="90">
        <f t="shared" si="41"/>
        <v>0</v>
      </c>
      <c r="V454" s="44">
        <f t="shared" ref="V454:V470" si="42">V453+1/COUNT($S$452:$S$470)</f>
        <v>0.15789473684210525</v>
      </c>
    </row>
    <row r="455" spans="18:22" x14ac:dyDescent="0.3">
      <c r="R455" s="90"/>
      <c r="S455" s="44">
        <v>404045</v>
      </c>
      <c r="T455" s="44">
        <v>1</v>
      </c>
      <c r="U455" s="90">
        <f t="shared" si="41"/>
        <v>0</v>
      </c>
      <c r="V455" s="44">
        <f t="shared" si="42"/>
        <v>0.21052631578947367</v>
      </c>
    </row>
    <row r="456" spans="18:22" x14ac:dyDescent="0.3">
      <c r="R456" s="90"/>
      <c r="S456" s="44">
        <v>404775</v>
      </c>
      <c r="T456" s="44">
        <v>13</v>
      </c>
      <c r="U456" s="90">
        <f t="shared" si="41"/>
        <v>0</v>
      </c>
      <c r="V456" s="44">
        <f t="shared" si="42"/>
        <v>0.26315789473684209</v>
      </c>
    </row>
    <row r="457" spans="18:22" x14ac:dyDescent="0.3">
      <c r="R457" s="90"/>
      <c r="S457" s="44">
        <v>407050</v>
      </c>
      <c r="T457" s="44">
        <v>10</v>
      </c>
      <c r="U457" s="90">
        <f t="shared" si="41"/>
        <v>0</v>
      </c>
      <c r="V457" s="44">
        <f t="shared" si="42"/>
        <v>0.31578947368421051</v>
      </c>
    </row>
    <row r="458" spans="18:22" x14ac:dyDescent="0.3">
      <c r="R458" s="90"/>
      <c r="S458" s="44">
        <v>409573</v>
      </c>
      <c r="T458" s="44">
        <v>2</v>
      </c>
      <c r="U458" s="90">
        <f t="shared" si="41"/>
        <v>0</v>
      </c>
      <c r="V458" s="44">
        <f t="shared" si="42"/>
        <v>0.36842105263157893</v>
      </c>
    </row>
    <row r="459" spans="18:22" x14ac:dyDescent="0.3">
      <c r="R459" s="90"/>
      <c r="S459" s="44">
        <v>411560</v>
      </c>
      <c r="T459" s="44">
        <v>2</v>
      </c>
      <c r="U459" s="90">
        <f t="shared" si="41"/>
        <v>0</v>
      </c>
      <c r="V459" s="44">
        <f t="shared" si="42"/>
        <v>0.42105263157894735</v>
      </c>
    </row>
    <row r="460" spans="18:22" x14ac:dyDescent="0.3">
      <c r="R460" s="90"/>
      <c r="S460" s="44">
        <v>416407</v>
      </c>
      <c r="T460" s="44">
        <v>12</v>
      </c>
      <c r="U460" s="90">
        <f t="shared" si="41"/>
        <v>0</v>
      </c>
      <c r="V460" s="44">
        <f t="shared" si="42"/>
        <v>0.47368421052631576</v>
      </c>
    </row>
    <row r="461" spans="18:22" x14ac:dyDescent="0.3">
      <c r="R461" s="90"/>
      <c r="S461" s="44">
        <v>417653</v>
      </c>
      <c r="T461" s="44">
        <v>5</v>
      </c>
      <c r="U461" s="90">
        <f t="shared" si="41"/>
        <v>0</v>
      </c>
      <c r="V461" s="44">
        <f t="shared" si="42"/>
        <v>0.52631578947368418</v>
      </c>
    </row>
    <row r="462" spans="18:22" x14ac:dyDescent="0.3">
      <c r="R462" s="90"/>
      <c r="S462" s="44">
        <v>419183</v>
      </c>
      <c r="T462" s="44">
        <v>11</v>
      </c>
      <c r="U462" s="90">
        <f t="shared" si="41"/>
        <v>0</v>
      </c>
      <c r="V462" s="44">
        <f t="shared" si="42"/>
        <v>0.57894736842105265</v>
      </c>
    </row>
    <row r="463" spans="18:22" x14ac:dyDescent="0.3">
      <c r="R463" s="90"/>
      <c r="S463" s="44">
        <v>423483</v>
      </c>
      <c r="T463" s="44">
        <v>13</v>
      </c>
      <c r="U463" s="90">
        <f t="shared" si="41"/>
        <v>0</v>
      </c>
      <c r="V463" s="44">
        <f t="shared" si="42"/>
        <v>0.63157894736842102</v>
      </c>
    </row>
    <row r="464" spans="18:22" x14ac:dyDescent="0.3">
      <c r="R464" s="90"/>
      <c r="S464" s="44">
        <v>424340</v>
      </c>
      <c r="T464" s="44">
        <v>3</v>
      </c>
      <c r="U464" s="90">
        <f t="shared" si="41"/>
        <v>0</v>
      </c>
      <c r="V464" s="44">
        <f t="shared" si="42"/>
        <v>0.68421052631578938</v>
      </c>
    </row>
    <row r="465" spans="18:22" x14ac:dyDescent="0.3">
      <c r="R465" s="90"/>
      <c r="S465" s="44">
        <v>424660</v>
      </c>
      <c r="T465" s="44">
        <v>2</v>
      </c>
      <c r="U465" s="90">
        <f t="shared" si="41"/>
        <v>0</v>
      </c>
      <c r="V465" s="44">
        <f t="shared" si="42"/>
        <v>0.73684210526315774</v>
      </c>
    </row>
    <row r="466" spans="18:22" x14ac:dyDescent="0.3">
      <c r="R466" s="90"/>
      <c r="S466" s="44">
        <v>429357</v>
      </c>
      <c r="T466" s="44">
        <v>5</v>
      </c>
      <c r="U466" s="90">
        <f t="shared" si="41"/>
        <v>0</v>
      </c>
      <c r="V466" s="44">
        <f t="shared" si="42"/>
        <v>0.78947368421052611</v>
      </c>
    </row>
    <row r="467" spans="18:22" x14ac:dyDescent="0.3">
      <c r="R467" s="90"/>
      <c r="S467" s="44">
        <v>429783</v>
      </c>
      <c r="T467" s="44">
        <v>3</v>
      </c>
      <c r="U467" s="90">
        <f t="shared" si="41"/>
        <v>0</v>
      </c>
      <c r="V467" s="44">
        <f t="shared" si="42"/>
        <v>0.84210526315789447</v>
      </c>
    </row>
    <row r="468" spans="18:22" x14ac:dyDescent="0.3">
      <c r="R468" s="90"/>
      <c r="S468" s="44">
        <v>434905</v>
      </c>
      <c r="T468" s="44">
        <v>4</v>
      </c>
      <c r="U468" s="90">
        <f t="shared" si="41"/>
        <v>0</v>
      </c>
      <c r="V468" s="44">
        <f t="shared" si="42"/>
        <v>0.89473684210526283</v>
      </c>
    </row>
    <row r="469" spans="18:22" x14ac:dyDescent="0.3">
      <c r="R469" s="90"/>
      <c r="S469" s="44">
        <v>434909</v>
      </c>
      <c r="T469" s="44">
        <v>10</v>
      </c>
      <c r="U469" s="90">
        <f t="shared" si="41"/>
        <v>0</v>
      </c>
      <c r="V469" s="44">
        <f t="shared" si="42"/>
        <v>0.94736842105263119</v>
      </c>
    </row>
    <row r="470" spans="18:22" x14ac:dyDescent="0.3">
      <c r="R470" s="93"/>
      <c r="S470" s="44">
        <v>435628</v>
      </c>
      <c r="T470" s="44">
        <v>3</v>
      </c>
      <c r="U470" s="93">
        <f t="shared" si="41"/>
        <v>0</v>
      </c>
      <c r="V470" s="44">
        <f t="shared" si="42"/>
        <v>0.99999999999999956</v>
      </c>
    </row>
    <row r="471" spans="18:22" x14ac:dyDescent="0.3">
      <c r="R471" s="92">
        <v>27</v>
      </c>
      <c r="S471" s="44">
        <v>400181</v>
      </c>
      <c r="T471" s="44">
        <v>3</v>
      </c>
      <c r="U471" s="92">
        <f t="shared" si="41"/>
        <v>0.93103448275862066</v>
      </c>
      <c r="V471" s="44">
        <f>1/COUNT($S$471:$S$488)</f>
        <v>5.5555555555555552E-2</v>
      </c>
    </row>
    <row r="472" spans="18:22" x14ac:dyDescent="0.3">
      <c r="R472" s="90"/>
      <c r="S472" s="44">
        <v>400240</v>
      </c>
      <c r="T472" s="44">
        <v>9</v>
      </c>
      <c r="U472" s="90">
        <f t="shared" si="41"/>
        <v>0</v>
      </c>
      <c r="V472" s="44">
        <f>V471+1/COUNT($S$471:$S$488)</f>
        <v>0.1111111111111111</v>
      </c>
    </row>
    <row r="473" spans="18:22" x14ac:dyDescent="0.3">
      <c r="R473" s="90"/>
      <c r="S473" s="44">
        <v>406265</v>
      </c>
      <c r="T473" s="44">
        <v>10</v>
      </c>
      <c r="U473" s="90">
        <f t="shared" si="41"/>
        <v>0</v>
      </c>
      <c r="V473" s="44">
        <f t="shared" ref="V473:V488" si="43">V472+1/COUNT($S$471:$S$488)</f>
        <v>0.16666666666666666</v>
      </c>
    </row>
    <row r="474" spans="18:22" x14ac:dyDescent="0.3">
      <c r="R474" s="90"/>
      <c r="S474" s="44">
        <v>406774</v>
      </c>
      <c r="T474" s="44">
        <v>10</v>
      </c>
      <c r="U474" s="90">
        <f t="shared" si="41"/>
        <v>0</v>
      </c>
      <c r="V474" s="44">
        <f t="shared" si="43"/>
        <v>0.22222222222222221</v>
      </c>
    </row>
    <row r="475" spans="18:22" x14ac:dyDescent="0.3">
      <c r="R475" s="90"/>
      <c r="S475" s="44">
        <v>413854</v>
      </c>
      <c r="T475" s="44">
        <v>1</v>
      </c>
      <c r="U475" s="90">
        <f t="shared" si="41"/>
        <v>0</v>
      </c>
      <c r="V475" s="44">
        <f t="shared" si="43"/>
        <v>0.27777777777777779</v>
      </c>
    </row>
    <row r="476" spans="18:22" x14ac:dyDescent="0.3">
      <c r="R476" s="90"/>
      <c r="S476" s="44">
        <v>414158</v>
      </c>
      <c r="T476" s="44">
        <v>14</v>
      </c>
      <c r="U476" s="90">
        <f t="shared" si="41"/>
        <v>0</v>
      </c>
      <c r="V476" s="44">
        <f t="shared" si="43"/>
        <v>0.33333333333333337</v>
      </c>
    </row>
    <row r="477" spans="18:22" x14ac:dyDescent="0.3">
      <c r="R477" s="90"/>
      <c r="S477" s="44">
        <v>414619</v>
      </c>
      <c r="T477" s="44">
        <v>6</v>
      </c>
      <c r="U477" s="90">
        <f t="shared" si="41"/>
        <v>0</v>
      </c>
      <c r="V477" s="44">
        <f t="shared" si="43"/>
        <v>0.38888888888888895</v>
      </c>
    </row>
    <row r="478" spans="18:22" x14ac:dyDescent="0.3">
      <c r="R478" s="90"/>
      <c r="S478" s="44">
        <v>414752</v>
      </c>
      <c r="T478" s="44">
        <v>8</v>
      </c>
      <c r="U478" s="90">
        <f t="shared" si="41"/>
        <v>0</v>
      </c>
      <c r="V478" s="44">
        <f t="shared" si="43"/>
        <v>0.44444444444444453</v>
      </c>
    </row>
    <row r="479" spans="18:22" x14ac:dyDescent="0.3">
      <c r="R479" s="90"/>
      <c r="S479" s="44">
        <v>415057</v>
      </c>
      <c r="T479" s="44">
        <v>12</v>
      </c>
      <c r="U479" s="90">
        <f t="shared" si="41"/>
        <v>0</v>
      </c>
      <c r="V479" s="44">
        <f t="shared" si="43"/>
        <v>0.50000000000000011</v>
      </c>
    </row>
    <row r="480" spans="18:22" x14ac:dyDescent="0.3">
      <c r="R480" s="90"/>
      <c r="S480" s="44">
        <v>417260</v>
      </c>
      <c r="T480" s="44">
        <v>12</v>
      </c>
      <c r="U480" s="90">
        <f t="shared" si="41"/>
        <v>0</v>
      </c>
      <c r="V480" s="44">
        <f t="shared" si="43"/>
        <v>0.55555555555555569</v>
      </c>
    </row>
    <row r="481" spans="18:22" x14ac:dyDescent="0.3">
      <c r="R481" s="90"/>
      <c r="S481" s="44">
        <v>417739</v>
      </c>
      <c r="T481" s="44">
        <v>12</v>
      </c>
      <c r="U481" s="90">
        <f t="shared" si="41"/>
        <v>0</v>
      </c>
      <c r="V481" s="44">
        <f t="shared" si="43"/>
        <v>0.61111111111111127</v>
      </c>
    </row>
    <row r="482" spans="18:22" x14ac:dyDescent="0.3">
      <c r="R482" s="90"/>
      <c r="S482" s="44">
        <v>417752</v>
      </c>
      <c r="T482" s="44">
        <v>5</v>
      </c>
      <c r="U482" s="90">
        <f t="shared" si="41"/>
        <v>0</v>
      </c>
      <c r="V482" s="44">
        <f t="shared" si="43"/>
        <v>0.66666666666666685</v>
      </c>
    </row>
    <row r="483" spans="18:22" x14ac:dyDescent="0.3">
      <c r="R483" s="90"/>
      <c r="S483" s="44">
        <v>421309</v>
      </c>
      <c r="T483" s="44">
        <v>5</v>
      </c>
      <c r="U483" s="90">
        <f t="shared" si="41"/>
        <v>0</v>
      </c>
      <c r="V483" s="44">
        <f t="shared" si="43"/>
        <v>0.72222222222222243</v>
      </c>
    </row>
    <row r="484" spans="18:22" x14ac:dyDescent="0.3">
      <c r="R484" s="90"/>
      <c r="S484" s="44">
        <v>424306</v>
      </c>
      <c r="T484" s="44">
        <v>0</v>
      </c>
      <c r="U484" s="90">
        <f t="shared" si="41"/>
        <v>0</v>
      </c>
      <c r="V484" s="44">
        <f t="shared" si="43"/>
        <v>0.77777777777777801</v>
      </c>
    </row>
    <row r="485" spans="18:22" x14ac:dyDescent="0.3">
      <c r="R485" s="90"/>
      <c r="S485" s="44">
        <v>425700</v>
      </c>
      <c r="T485" s="44">
        <v>12</v>
      </c>
      <c r="U485" s="90">
        <f t="shared" si="41"/>
        <v>0</v>
      </c>
      <c r="V485" s="44">
        <f t="shared" si="43"/>
        <v>0.83333333333333359</v>
      </c>
    </row>
    <row r="486" spans="18:22" x14ac:dyDescent="0.3">
      <c r="R486" s="90"/>
      <c r="S486" s="44">
        <v>426610</v>
      </c>
      <c r="T486" s="44">
        <v>9</v>
      </c>
      <c r="U486" s="90">
        <f t="shared" si="41"/>
        <v>0</v>
      </c>
      <c r="V486" s="44">
        <f t="shared" si="43"/>
        <v>0.88888888888888917</v>
      </c>
    </row>
    <row r="487" spans="18:22" x14ac:dyDescent="0.3">
      <c r="R487" s="90"/>
      <c r="S487" s="44">
        <v>429410</v>
      </c>
      <c r="T487" s="44">
        <v>2</v>
      </c>
      <c r="U487" s="90">
        <f t="shared" si="41"/>
        <v>0</v>
      </c>
      <c r="V487" s="44">
        <f t="shared" si="43"/>
        <v>0.94444444444444475</v>
      </c>
    </row>
    <row r="488" spans="18:22" x14ac:dyDescent="0.3">
      <c r="R488" s="93"/>
      <c r="S488" s="44">
        <v>429654</v>
      </c>
      <c r="T488" s="44">
        <v>6</v>
      </c>
      <c r="U488" s="93">
        <f t="shared" si="41"/>
        <v>0</v>
      </c>
      <c r="V488" s="44">
        <f t="shared" si="43"/>
        <v>1.0000000000000002</v>
      </c>
    </row>
    <row r="489" spans="18:22" x14ac:dyDescent="0.3">
      <c r="R489" s="92">
        <v>28</v>
      </c>
      <c r="S489" s="44">
        <v>400214</v>
      </c>
      <c r="T489" s="44">
        <v>13</v>
      </c>
      <c r="U489" s="92">
        <f t="shared" si="41"/>
        <v>0.96551724137931039</v>
      </c>
      <c r="V489" s="44">
        <f>1/COUNT($S$489:$S$513)</f>
        <v>0.04</v>
      </c>
    </row>
    <row r="490" spans="18:22" x14ac:dyDescent="0.3">
      <c r="R490" s="90"/>
      <c r="S490" s="44">
        <v>402510</v>
      </c>
      <c r="T490" s="44">
        <v>9</v>
      </c>
      <c r="U490" s="90">
        <f t="shared" si="41"/>
        <v>0</v>
      </c>
      <c r="V490" s="44">
        <f>V489+1/COUNT($S$489:$S$513)</f>
        <v>0.08</v>
      </c>
    </row>
    <row r="491" spans="18:22" x14ac:dyDescent="0.3">
      <c r="R491" s="90"/>
      <c r="S491" s="44">
        <v>403429</v>
      </c>
      <c r="T491" s="44">
        <v>6</v>
      </c>
      <c r="U491" s="90">
        <f t="shared" si="41"/>
        <v>0</v>
      </c>
      <c r="V491" s="44">
        <f t="shared" ref="V491:V513" si="44">V490+1/COUNT($S$489:$S$513)</f>
        <v>0.12</v>
      </c>
    </row>
    <row r="492" spans="18:22" x14ac:dyDescent="0.3">
      <c r="R492" s="90"/>
      <c r="S492" s="44">
        <v>404705</v>
      </c>
      <c r="T492" s="44">
        <v>11</v>
      </c>
      <c r="U492" s="90">
        <f t="shared" si="41"/>
        <v>0</v>
      </c>
      <c r="V492" s="44">
        <f t="shared" si="44"/>
        <v>0.16</v>
      </c>
    </row>
    <row r="493" spans="18:22" x14ac:dyDescent="0.3">
      <c r="R493" s="90"/>
      <c r="S493" s="44">
        <v>404773</v>
      </c>
      <c r="T493" s="44">
        <v>13</v>
      </c>
      <c r="U493" s="90">
        <f t="shared" si="41"/>
        <v>0</v>
      </c>
      <c r="V493" s="44">
        <f t="shared" si="44"/>
        <v>0.2</v>
      </c>
    </row>
    <row r="494" spans="18:22" x14ac:dyDescent="0.3">
      <c r="R494" s="90"/>
      <c r="S494" s="44">
        <v>405822</v>
      </c>
      <c r="T494" s="44">
        <v>10</v>
      </c>
      <c r="U494" s="90">
        <f t="shared" si="41"/>
        <v>0</v>
      </c>
      <c r="V494" s="44">
        <f t="shared" si="44"/>
        <v>0.24000000000000002</v>
      </c>
    </row>
    <row r="495" spans="18:22" x14ac:dyDescent="0.3">
      <c r="R495" s="90"/>
      <c r="S495" s="44">
        <v>405893</v>
      </c>
      <c r="T495" s="44">
        <v>8</v>
      </c>
      <c r="U495" s="90">
        <f t="shared" si="41"/>
        <v>0</v>
      </c>
      <c r="V495" s="44">
        <f t="shared" si="44"/>
        <v>0.28000000000000003</v>
      </c>
    </row>
    <row r="496" spans="18:22" x14ac:dyDescent="0.3">
      <c r="R496" s="90"/>
      <c r="S496" s="44">
        <v>407132</v>
      </c>
      <c r="T496" s="44">
        <v>9</v>
      </c>
      <c r="U496" s="90">
        <f t="shared" si="41"/>
        <v>0</v>
      </c>
      <c r="V496" s="44">
        <f t="shared" si="44"/>
        <v>0.32</v>
      </c>
    </row>
    <row r="497" spans="18:22" x14ac:dyDescent="0.3">
      <c r="R497" s="90"/>
      <c r="S497" s="44">
        <v>407199</v>
      </c>
      <c r="T497" s="44">
        <v>0</v>
      </c>
      <c r="U497" s="90">
        <f t="shared" si="41"/>
        <v>0</v>
      </c>
      <c r="V497" s="44">
        <f t="shared" si="44"/>
        <v>0.36</v>
      </c>
    </row>
    <row r="498" spans="18:22" x14ac:dyDescent="0.3">
      <c r="R498" s="90"/>
      <c r="S498" s="44">
        <v>407961</v>
      </c>
      <c r="T498" s="44">
        <v>10</v>
      </c>
      <c r="U498" s="90">
        <f t="shared" si="41"/>
        <v>0</v>
      </c>
      <c r="V498" s="44">
        <f t="shared" si="44"/>
        <v>0.39999999999999997</v>
      </c>
    </row>
    <row r="499" spans="18:22" x14ac:dyDescent="0.3">
      <c r="R499" s="90"/>
      <c r="S499" s="44">
        <v>408518</v>
      </c>
      <c r="T499" s="44">
        <v>4</v>
      </c>
      <c r="U499" s="90">
        <f t="shared" si="41"/>
        <v>0</v>
      </c>
      <c r="V499" s="44">
        <f t="shared" si="44"/>
        <v>0.43999999999999995</v>
      </c>
    </row>
    <row r="500" spans="18:22" x14ac:dyDescent="0.3">
      <c r="R500" s="90"/>
      <c r="S500" s="44">
        <v>409666</v>
      </c>
      <c r="T500" s="44">
        <v>13</v>
      </c>
      <c r="U500" s="90">
        <f t="shared" si="41"/>
        <v>0</v>
      </c>
      <c r="V500" s="44">
        <f t="shared" si="44"/>
        <v>0.47999999999999993</v>
      </c>
    </row>
    <row r="501" spans="18:22" x14ac:dyDescent="0.3">
      <c r="R501" s="90"/>
      <c r="S501" s="44">
        <v>412693</v>
      </c>
      <c r="T501" s="44">
        <v>6</v>
      </c>
      <c r="U501" s="90">
        <f t="shared" si="41"/>
        <v>0</v>
      </c>
      <c r="V501" s="44">
        <f t="shared" si="44"/>
        <v>0.51999999999999991</v>
      </c>
    </row>
    <row r="502" spans="18:22" x14ac:dyDescent="0.3">
      <c r="R502" s="90"/>
      <c r="S502" s="44">
        <v>414730</v>
      </c>
      <c r="T502" s="44">
        <v>2</v>
      </c>
      <c r="U502" s="90">
        <f t="shared" si="41"/>
        <v>0</v>
      </c>
      <c r="V502" s="44">
        <f t="shared" si="44"/>
        <v>0.55999999999999994</v>
      </c>
    </row>
    <row r="503" spans="18:22" x14ac:dyDescent="0.3">
      <c r="R503" s="90"/>
      <c r="S503" s="44">
        <v>414967</v>
      </c>
      <c r="T503" s="44">
        <v>5</v>
      </c>
      <c r="U503" s="90">
        <f t="shared" si="41"/>
        <v>0</v>
      </c>
      <c r="V503" s="44">
        <f t="shared" si="44"/>
        <v>0.6</v>
      </c>
    </row>
    <row r="504" spans="18:22" x14ac:dyDescent="0.3">
      <c r="R504" s="90"/>
      <c r="S504" s="44">
        <v>415450</v>
      </c>
      <c r="T504" s="44">
        <v>8</v>
      </c>
      <c r="U504" s="90">
        <f t="shared" si="41"/>
        <v>0</v>
      </c>
      <c r="V504" s="44">
        <f t="shared" si="44"/>
        <v>0.64</v>
      </c>
    </row>
    <row r="505" spans="18:22" x14ac:dyDescent="0.3">
      <c r="R505" s="90"/>
      <c r="S505" s="44">
        <v>415457</v>
      </c>
      <c r="T505" s="44">
        <v>0</v>
      </c>
      <c r="U505" s="90">
        <f t="shared" si="41"/>
        <v>0</v>
      </c>
      <c r="V505" s="44">
        <f t="shared" si="44"/>
        <v>0.68</v>
      </c>
    </row>
    <row r="506" spans="18:22" x14ac:dyDescent="0.3">
      <c r="R506" s="90"/>
      <c r="S506" s="44">
        <v>420176</v>
      </c>
      <c r="T506" s="44">
        <v>13</v>
      </c>
      <c r="U506" s="90">
        <f t="shared" si="41"/>
        <v>0</v>
      </c>
      <c r="V506" s="44">
        <f t="shared" si="44"/>
        <v>0.72000000000000008</v>
      </c>
    </row>
    <row r="507" spans="18:22" x14ac:dyDescent="0.3">
      <c r="R507" s="90"/>
      <c r="S507" s="44">
        <v>423928</v>
      </c>
      <c r="T507" s="44">
        <v>3</v>
      </c>
      <c r="U507" s="90">
        <f t="shared" si="41"/>
        <v>0</v>
      </c>
      <c r="V507" s="44">
        <f t="shared" si="44"/>
        <v>0.76000000000000012</v>
      </c>
    </row>
    <row r="508" spans="18:22" x14ac:dyDescent="0.3">
      <c r="R508" s="90"/>
      <c r="S508" s="44">
        <v>426417</v>
      </c>
      <c r="T508" s="44">
        <v>14</v>
      </c>
      <c r="U508" s="90">
        <f t="shared" si="41"/>
        <v>0</v>
      </c>
      <c r="V508" s="44">
        <f t="shared" si="44"/>
        <v>0.80000000000000016</v>
      </c>
    </row>
    <row r="509" spans="18:22" x14ac:dyDescent="0.3">
      <c r="R509" s="90"/>
      <c r="S509" s="44">
        <v>428445</v>
      </c>
      <c r="T509" s="44">
        <v>3</v>
      </c>
      <c r="U509" s="90">
        <f t="shared" si="41"/>
        <v>0</v>
      </c>
      <c r="V509" s="44">
        <f t="shared" si="44"/>
        <v>0.84000000000000019</v>
      </c>
    </row>
    <row r="510" spans="18:22" x14ac:dyDescent="0.3">
      <c r="R510" s="90"/>
      <c r="S510" s="44">
        <v>429748</v>
      </c>
      <c r="T510" s="44">
        <v>7</v>
      </c>
      <c r="U510" s="90">
        <f t="shared" si="41"/>
        <v>0</v>
      </c>
      <c r="V510" s="44">
        <f t="shared" si="44"/>
        <v>0.88000000000000023</v>
      </c>
    </row>
    <row r="511" spans="18:22" x14ac:dyDescent="0.3">
      <c r="R511" s="90"/>
      <c r="S511" s="44">
        <v>430422</v>
      </c>
      <c r="T511" s="44">
        <v>5</v>
      </c>
      <c r="U511" s="90">
        <f t="shared" si="41"/>
        <v>0</v>
      </c>
      <c r="V511" s="44">
        <f t="shared" si="44"/>
        <v>0.92000000000000026</v>
      </c>
    </row>
    <row r="512" spans="18:22" x14ac:dyDescent="0.3">
      <c r="R512" s="90"/>
      <c r="S512" s="44">
        <v>430873</v>
      </c>
      <c r="T512" s="44">
        <v>15</v>
      </c>
      <c r="U512" s="90">
        <f t="shared" si="41"/>
        <v>0</v>
      </c>
      <c r="V512" s="44">
        <f t="shared" si="44"/>
        <v>0.9600000000000003</v>
      </c>
    </row>
    <row r="513" spans="18:22" x14ac:dyDescent="0.3">
      <c r="R513" s="93"/>
      <c r="S513" s="44">
        <v>433794</v>
      </c>
      <c r="T513" s="44">
        <v>5</v>
      </c>
      <c r="U513" s="93">
        <f t="shared" si="41"/>
        <v>0</v>
      </c>
      <c r="V513" s="44">
        <f t="shared" si="44"/>
        <v>1.0000000000000002</v>
      </c>
    </row>
    <row r="514" spans="18:22" x14ac:dyDescent="0.3">
      <c r="R514" s="92">
        <v>29</v>
      </c>
      <c r="S514" s="44">
        <v>399678</v>
      </c>
      <c r="T514" s="44">
        <v>14</v>
      </c>
      <c r="U514" s="92">
        <f t="shared" si="41"/>
        <v>1</v>
      </c>
      <c r="V514" s="44">
        <f>1/COUNT($S$514:$S$532)</f>
        <v>5.2631578947368418E-2</v>
      </c>
    </row>
    <row r="515" spans="18:22" x14ac:dyDescent="0.3">
      <c r="R515" s="90"/>
      <c r="S515" s="44">
        <v>400086</v>
      </c>
      <c r="T515" s="44">
        <v>7</v>
      </c>
      <c r="U515" s="90">
        <f t="shared" si="41"/>
        <v>0</v>
      </c>
      <c r="V515" s="44">
        <f>V514+1/COUNT($S$514:$S$532)</f>
        <v>0.10526315789473684</v>
      </c>
    </row>
    <row r="516" spans="18:22" x14ac:dyDescent="0.3">
      <c r="R516" s="90"/>
      <c r="S516" s="44">
        <v>402434</v>
      </c>
      <c r="T516" s="44">
        <v>7</v>
      </c>
      <c r="U516" s="90">
        <f t="shared" si="41"/>
        <v>0</v>
      </c>
      <c r="V516" s="44">
        <f t="shared" ref="V516:V532" si="45">V515+1/COUNT($S$514:$S$532)</f>
        <v>0.15789473684210525</v>
      </c>
    </row>
    <row r="517" spans="18:22" x14ac:dyDescent="0.3">
      <c r="R517" s="90"/>
      <c r="S517" s="44">
        <v>404677</v>
      </c>
      <c r="T517" s="44">
        <v>13</v>
      </c>
      <c r="U517" s="90">
        <f t="shared" ref="U517:U532" si="46">R517/$R$533</f>
        <v>0</v>
      </c>
      <c r="V517" s="44">
        <f t="shared" si="45"/>
        <v>0.21052631578947367</v>
      </c>
    </row>
    <row r="518" spans="18:22" x14ac:dyDescent="0.3">
      <c r="R518" s="90"/>
      <c r="S518" s="44">
        <v>404728</v>
      </c>
      <c r="T518" s="44">
        <v>15</v>
      </c>
      <c r="U518" s="90">
        <f t="shared" si="46"/>
        <v>0</v>
      </c>
      <c r="V518" s="44">
        <f t="shared" si="45"/>
        <v>0.26315789473684209</v>
      </c>
    </row>
    <row r="519" spans="18:22" x14ac:dyDescent="0.3">
      <c r="R519" s="90"/>
      <c r="S519" s="53">
        <v>408473</v>
      </c>
      <c r="T519" s="53">
        <v>4</v>
      </c>
      <c r="U519" s="90">
        <f t="shared" si="46"/>
        <v>0</v>
      </c>
      <c r="V519" s="44">
        <f t="shared" si="45"/>
        <v>0.31578947368421051</v>
      </c>
    </row>
    <row r="520" spans="18:22" x14ac:dyDescent="0.3">
      <c r="R520" s="90"/>
      <c r="S520" s="44">
        <v>409644</v>
      </c>
      <c r="T520" s="44">
        <v>8</v>
      </c>
      <c r="U520" s="90">
        <f t="shared" si="46"/>
        <v>0</v>
      </c>
      <c r="V520" s="44">
        <f t="shared" si="45"/>
        <v>0.36842105263157893</v>
      </c>
    </row>
    <row r="521" spans="18:22" x14ac:dyDescent="0.3">
      <c r="R521" s="90"/>
      <c r="S521" s="44">
        <v>416003</v>
      </c>
      <c r="T521" s="44">
        <v>3</v>
      </c>
      <c r="U521" s="90">
        <f t="shared" si="46"/>
        <v>0</v>
      </c>
      <c r="V521" s="44">
        <f t="shared" si="45"/>
        <v>0.42105263157894735</v>
      </c>
    </row>
    <row r="522" spans="18:22" x14ac:dyDescent="0.3">
      <c r="R522" s="90"/>
      <c r="S522" s="44">
        <v>417931</v>
      </c>
      <c r="T522" s="44">
        <v>0</v>
      </c>
      <c r="U522" s="90">
        <f t="shared" si="46"/>
        <v>0</v>
      </c>
      <c r="V522" s="44">
        <f t="shared" si="45"/>
        <v>0.47368421052631576</v>
      </c>
    </row>
    <row r="523" spans="18:22" x14ac:dyDescent="0.3">
      <c r="R523" s="90"/>
      <c r="S523" s="44">
        <v>417935</v>
      </c>
      <c r="T523" s="44">
        <v>10</v>
      </c>
      <c r="U523" s="90">
        <f t="shared" si="46"/>
        <v>0</v>
      </c>
      <c r="V523" s="44">
        <f t="shared" si="45"/>
        <v>0.52631578947368418</v>
      </c>
    </row>
    <row r="524" spans="18:22" x14ac:dyDescent="0.3">
      <c r="R524" s="90"/>
      <c r="S524" s="44">
        <v>420180</v>
      </c>
      <c r="T524" s="44">
        <v>6</v>
      </c>
      <c r="U524" s="90">
        <f t="shared" si="46"/>
        <v>0</v>
      </c>
      <c r="V524" s="44">
        <f t="shared" si="45"/>
        <v>0.57894736842105265</v>
      </c>
    </row>
    <row r="525" spans="18:22" x14ac:dyDescent="0.3">
      <c r="R525" s="90"/>
      <c r="S525" s="44">
        <v>421040</v>
      </c>
      <c r="T525" s="44">
        <v>5</v>
      </c>
      <c r="U525" s="90">
        <f t="shared" si="46"/>
        <v>0</v>
      </c>
      <c r="V525" s="44">
        <f t="shared" si="45"/>
        <v>0.63157894736842102</v>
      </c>
    </row>
    <row r="526" spans="18:22" x14ac:dyDescent="0.3">
      <c r="R526" s="90"/>
      <c r="S526" s="44">
        <v>424319</v>
      </c>
      <c r="T526" s="44">
        <v>4</v>
      </c>
      <c r="U526" s="90">
        <f t="shared" si="46"/>
        <v>0</v>
      </c>
      <c r="V526" s="44">
        <f t="shared" si="45"/>
        <v>0.68421052631578938</v>
      </c>
    </row>
    <row r="527" spans="18:22" x14ac:dyDescent="0.3">
      <c r="R527" s="90"/>
      <c r="S527" s="44">
        <v>424915</v>
      </c>
      <c r="T527" s="44">
        <v>2</v>
      </c>
      <c r="U527" s="90">
        <f t="shared" si="46"/>
        <v>0</v>
      </c>
      <c r="V527" s="44">
        <f t="shared" si="45"/>
        <v>0.73684210526315774</v>
      </c>
    </row>
    <row r="528" spans="18:22" x14ac:dyDescent="0.3">
      <c r="R528" s="90"/>
      <c r="S528" s="44">
        <v>425277</v>
      </c>
      <c r="T528" s="44">
        <v>4</v>
      </c>
      <c r="U528" s="90">
        <f t="shared" si="46"/>
        <v>0</v>
      </c>
      <c r="V528" s="44">
        <f t="shared" si="45"/>
        <v>0.78947368421052611</v>
      </c>
    </row>
    <row r="529" spans="18:22" x14ac:dyDescent="0.3">
      <c r="R529" s="90"/>
      <c r="S529" s="44">
        <v>429358</v>
      </c>
      <c r="T529" s="44">
        <v>5</v>
      </c>
      <c r="U529" s="90">
        <f t="shared" si="46"/>
        <v>0</v>
      </c>
      <c r="V529" s="44">
        <f t="shared" si="45"/>
        <v>0.84210526315789447</v>
      </c>
    </row>
    <row r="530" spans="18:22" x14ac:dyDescent="0.3">
      <c r="R530" s="90"/>
      <c r="S530" s="44">
        <v>429372</v>
      </c>
      <c r="T530" s="44">
        <v>10</v>
      </c>
      <c r="U530" s="90">
        <f t="shared" si="46"/>
        <v>0</v>
      </c>
      <c r="V530" s="44">
        <f t="shared" si="45"/>
        <v>0.89473684210526283</v>
      </c>
    </row>
    <row r="531" spans="18:22" x14ac:dyDescent="0.3">
      <c r="R531" s="90"/>
      <c r="S531" s="44">
        <v>434813</v>
      </c>
      <c r="T531" s="44">
        <v>15</v>
      </c>
      <c r="U531" s="90">
        <f t="shared" si="46"/>
        <v>0</v>
      </c>
      <c r="V531" s="44">
        <f t="shared" si="45"/>
        <v>0.94736842105263119</v>
      </c>
    </row>
    <row r="532" spans="18:22" x14ac:dyDescent="0.3">
      <c r="R532" s="93"/>
      <c r="S532" s="44">
        <v>434822</v>
      </c>
      <c r="T532" s="44">
        <v>2</v>
      </c>
      <c r="U532" s="93">
        <f t="shared" si="46"/>
        <v>0</v>
      </c>
      <c r="V532" s="44">
        <f t="shared" si="45"/>
        <v>0.99999999999999956</v>
      </c>
    </row>
    <row r="533" spans="18:22" x14ac:dyDescent="0.3">
      <c r="R533" s="69">
        <f>MAX(R4:R532)</f>
        <v>29</v>
      </c>
      <c r="S533" s="69">
        <f>COUNT(S4:S532)</f>
        <v>529</v>
      </c>
      <c r="T533" s="69">
        <f>SUM(T4:T532)</f>
        <v>4158</v>
      </c>
    </row>
  </sheetData>
  <mergeCells count="59">
    <mergeCell ref="U489:U513"/>
    <mergeCell ref="U514:U532"/>
    <mergeCell ref="U382:U400"/>
    <mergeCell ref="U401:U414"/>
    <mergeCell ref="U415:U430"/>
    <mergeCell ref="U431:U451"/>
    <mergeCell ref="U452:U470"/>
    <mergeCell ref="U471:U488"/>
    <mergeCell ref="U362:U381"/>
    <mergeCell ref="U158:U181"/>
    <mergeCell ref="U182:U200"/>
    <mergeCell ref="U201:U221"/>
    <mergeCell ref="U222:U237"/>
    <mergeCell ref="U238:U258"/>
    <mergeCell ref="U259:U277"/>
    <mergeCell ref="U278:U303"/>
    <mergeCell ref="U304:U316"/>
    <mergeCell ref="U317:U332"/>
    <mergeCell ref="U333:U346"/>
    <mergeCell ref="U347:U361"/>
    <mergeCell ref="R514:R532"/>
    <mergeCell ref="U4:U21"/>
    <mergeCell ref="U22:U43"/>
    <mergeCell ref="U44:U63"/>
    <mergeCell ref="U64:U86"/>
    <mergeCell ref="U87:U92"/>
    <mergeCell ref="U93:U103"/>
    <mergeCell ref="U104:U116"/>
    <mergeCell ref="U117:U133"/>
    <mergeCell ref="U134:U157"/>
    <mergeCell ref="R401:R414"/>
    <mergeCell ref="R415:R430"/>
    <mergeCell ref="R431:R451"/>
    <mergeCell ref="R452:R470"/>
    <mergeCell ref="R471:R488"/>
    <mergeCell ref="R489:R513"/>
    <mergeCell ref="R382:R400"/>
    <mergeCell ref="R182:R200"/>
    <mergeCell ref="R201:R221"/>
    <mergeCell ref="R222:R237"/>
    <mergeCell ref="R238:R258"/>
    <mergeCell ref="R259:R277"/>
    <mergeCell ref="R278:R303"/>
    <mergeCell ref="R304:R316"/>
    <mergeCell ref="R317:R332"/>
    <mergeCell ref="R333:R346"/>
    <mergeCell ref="R347:R361"/>
    <mergeCell ref="R362:R381"/>
    <mergeCell ref="R158:R181"/>
    <mergeCell ref="B2:B3"/>
    <mergeCell ref="R4:R21"/>
    <mergeCell ref="R22:R43"/>
    <mergeCell ref="R44:R63"/>
    <mergeCell ref="R64:R86"/>
    <mergeCell ref="R87:R92"/>
    <mergeCell ref="R93:R103"/>
    <mergeCell ref="R104:R116"/>
    <mergeCell ref="R117:R133"/>
    <mergeCell ref="R134:R15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2" width="10.33203125" customWidth="1"/>
  </cols>
  <sheetData>
    <row r="2" spans="2:22" ht="15" thickBot="1" x14ac:dyDescent="0.35">
      <c r="B2" s="85"/>
      <c r="C2" s="70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70"/>
      <c r="C4" s="71">
        <v>0.13377579939319584</v>
      </c>
      <c r="D4" s="71">
        <v>2</v>
      </c>
      <c r="E4" s="71">
        <v>1</v>
      </c>
      <c r="F4" s="71">
        <v>0.55751565819478011</v>
      </c>
      <c r="G4" s="71">
        <v>570772</v>
      </c>
      <c r="H4" s="71">
        <f>VLOOKUP(G4,$S$4:$T$33,2,FALSE)</f>
        <v>3</v>
      </c>
      <c r="I4" s="8">
        <f>1/$R$34</f>
        <v>8.3333333333333329E-2</v>
      </c>
      <c r="J4" s="71">
        <f t="shared" ref="J4:J10" si="0">1/E4</f>
        <v>1</v>
      </c>
      <c r="K4" s="71">
        <f t="shared" ref="K4:K10" si="1">I4*J4</f>
        <v>8.3333333333333329E-2</v>
      </c>
      <c r="L4" s="9">
        <f t="shared" ref="L4:L10" si="2">H4/K4</f>
        <v>36</v>
      </c>
      <c r="M4" s="71">
        <f t="shared" ref="M4:M10" si="3">(L4-$D$13)^2</f>
        <v>3009.3061224489802</v>
      </c>
      <c r="N4" s="2"/>
      <c r="O4">
        <f ca="1">RAND()</f>
        <v>0.60242193166827307</v>
      </c>
      <c r="R4" s="71">
        <v>1</v>
      </c>
      <c r="S4" s="53">
        <v>569934</v>
      </c>
      <c r="T4" s="53">
        <v>1</v>
      </c>
      <c r="U4" s="71">
        <f t="shared" ref="U4:U33" si="4">R4/$R$34</f>
        <v>8.3333333333333329E-2</v>
      </c>
      <c r="V4" s="44">
        <v>1</v>
      </c>
    </row>
    <row r="5" spans="2:22" x14ac:dyDescent="0.3">
      <c r="B5" s="70"/>
      <c r="C5" s="71">
        <v>0.69018223707582094</v>
      </c>
      <c r="D5" s="71">
        <v>9</v>
      </c>
      <c r="E5" s="71">
        <v>6</v>
      </c>
      <c r="F5" s="71">
        <v>0.34489737067677639</v>
      </c>
      <c r="G5" s="71">
        <v>569597</v>
      </c>
      <c r="H5" s="73">
        <f t="shared" ref="H5:H10" si="5">VLOOKUP(G5,$S$4:$T$33,2,FALSE)</f>
        <v>0</v>
      </c>
      <c r="I5" s="8">
        <f t="shared" ref="I5:I10" si="6">1/$R$34</f>
        <v>8.3333333333333329E-2</v>
      </c>
      <c r="J5" s="71">
        <f t="shared" si="0"/>
        <v>0.16666666666666666</v>
      </c>
      <c r="K5" s="71">
        <f t="shared" si="1"/>
        <v>1.3888888888888888E-2</v>
      </c>
      <c r="L5" s="9">
        <f t="shared" si="2"/>
        <v>0</v>
      </c>
      <c r="M5" s="71">
        <f t="shared" si="3"/>
        <v>8255.0204081632655</v>
      </c>
      <c r="N5" s="2"/>
      <c r="R5" s="71">
        <v>2</v>
      </c>
      <c r="S5" s="53">
        <v>570772</v>
      </c>
      <c r="T5" s="53">
        <v>3</v>
      </c>
      <c r="U5" s="71">
        <f t="shared" si="4"/>
        <v>0.16666666666666666</v>
      </c>
      <c r="V5" s="44">
        <v>1</v>
      </c>
    </row>
    <row r="6" spans="2:22" x14ac:dyDescent="0.3">
      <c r="B6" s="70"/>
      <c r="C6" s="71">
        <v>0.38060039374861243</v>
      </c>
      <c r="D6" s="71">
        <v>5</v>
      </c>
      <c r="E6" s="71">
        <v>1</v>
      </c>
      <c r="F6" s="71">
        <v>0.48046848652329532</v>
      </c>
      <c r="G6" s="71">
        <v>569574</v>
      </c>
      <c r="H6" s="73">
        <f t="shared" si="5"/>
        <v>3</v>
      </c>
      <c r="I6" s="8">
        <f t="shared" si="6"/>
        <v>8.3333333333333329E-2</v>
      </c>
      <c r="J6" s="71">
        <f t="shared" si="0"/>
        <v>1</v>
      </c>
      <c r="K6" s="71">
        <f t="shared" si="1"/>
        <v>8.3333333333333329E-2</v>
      </c>
      <c r="L6" s="9">
        <f t="shared" si="2"/>
        <v>36</v>
      </c>
      <c r="M6" s="71">
        <f t="shared" si="3"/>
        <v>3009.3061224489802</v>
      </c>
      <c r="N6" s="3"/>
      <c r="R6" s="92">
        <v>3</v>
      </c>
      <c r="S6" s="44">
        <v>569581</v>
      </c>
      <c r="T6" s="44">
        <v>15</v>
      </c>
      <c r="U6" s="92">
        <f t="shared" si="4"/>
        <v>0.25</v>
      </c>
      <c r="V6" s="44">
        <f>1/COUNT($S$6:$S$8)</f>
        <v>0.33333333333333331</v>
      </c>
    </row>
    <row r="7" spans="2:22" x14ac:dyDescent="0.3">
      <c r="B7" s="70"/>
      <c r="C7" s="71">
        <v>2.0845317075383063E-2</v>
      </c>
      <c r="D7" s="71">
        <v>1</v>
      </c>
      <c r="E7" s="71">
        <v>1</v>
      </c>
      <c r="F7" s="71">
        <v>0.32869280108473542</v>
      </c>
      <c r="G7" s="71">
        <v>569934</v>
      </c>
      <c r="H7" s="73">
        <f t="shared" si="5"/>
        <v>1</v>
      </c>
      <c r="I7" s="8">
        <f t="shared" si="6"/>
        <v>8.3333333333333329E-2</v>
      </c>
      <c r="J7" s="71">
        <f t="shared" si="0"/>
        <v>1</v>
      </c>
      <c r="K7" s="71">
        <f t="shared" si="1"/>
        <v>8.3333333333333329E-2</v>
      </c>
      <c r="L7" s="9">
        <f t="shared" si="2"/>
        <v>12</v>
      </c>
      <c r="M7" s="71">
        <f t="shared" si="3"/>
        <v>6218.4489795918371</v>
      </c>
      <c r="N7" s="3"/>
      <c r="R7" s="90"/>
      <c r="S7" s="44">
        <v>569604</v>
      </c>
      <c r="T7" s="44">
        <v>15</v>
      </c>
      <c r="U7" s="90">
        <f t="shared" si="4"/>
        <v>0</v>
      </c>
      <c r="V7" s="44">
        <f>V6+1/COUNT($S$6:$S$8)</f>
        <v>0.66666666666666663</v>
      </c>
    </row>
    <row r="8" spans="2:22" x14ac:dyDescent="0.3">
      <c r="B8" s="70"/>
      <c r="C8" s="71">
        <v>0.98366389989567993</v>
      </c>
      <c r="D8" s="71">
        <v>12</v>
      </c>
      <c r="E8" s="71">
        <v>1</v>
      </c>
      <c r="F8" s="71">
        <v>0.41968190918984327</v>
      </c>
      <c r="G8" s="71">
        <v>570928</v>
      </c>
      <c r="H8" s="73">
        <f t="shared" si="5"/>
        <v>4</v>
      </c>
      <c r="I8" s="8">
        <f t="shared" si="6"/>
        <v>8.3333333333333329E-2</v>
      </c>
      <c r="J8" s="71">
        <f t="shared" si="0"/>
        <v>1</v>
      </c>
      <c r="K8" s="71">
        <f t="shared" si="1"/>
        <v>8.3333333333333329E-2</v>
      </c>
      <c r="L8" s="9">
        <f t="shared" si="2"/>
        <v>48</v>
      </c>
      <c r="M8" s="71">
        <f t="shared" si="3"/>
        <v>1836.7346938775513</v>
      </c>
      <c r="N8" s="3"/>
      <c r="R8" s="93"/>
      <c r="S8" s="44">
        <v>570941</v>
      </c>
      <c r="T8" s="44">
        <v>7</v>
      </c>
      <c r="U8" s="93">
        <f t="shared" si="4"/>
        <v>0</v>
      </c>
      <c r="V8" s="44">
        <f>V7+1/COUNT($S$6:$S$8)</f>
        <v>1</v>
      </c>
    </row>
    <row r="9" spans="2:22" x14ac:dyDescent="0.3">
      <c r="B9" s="70"/>
      <c r="C9" s="71">
        <v>0.11764632231189642</v>
      </c>
      <c r="D9" s="71">
        <v>2</v>
      </c>
      <c r="E9" s="71">
        <v>1</v>
      </c>
      <c r="F9" s="71">
        <v>0.79786683418459603</v>
      </c>
      <c r="G9" s="71">
        <v>570772</v>
      </c>
      <c r="H9" s="73">
        <f t="shared" si="5"/>
        <v>3</v>
      </c>
      <c r="I9" s="8">
        <f t="shared" si="6"/>
        <v>8.3333333333333329E-2</v>
      </c>
      <c r="J9" s="71">
        <f t="shared" si="0"/>
        <v>1</v>
      </c>
      <c r="K9" s="71">
        <f t="shared" si="1"/>
        <v>8.3333333333333329E-2</v>
      </c>
      <c r="L9" s="9">
        <f t="shared" si="2"/>
        <v>36</v>
      </c>
      <c r="M9" s="71">
        <f t="shared" si="3"/>
        <v>3009.3061224489802</v>
      </c>
      <c r="N9" s="2"/>
      <c r="P9" s="2"/>
      <c r="Q9" s="2"/>
      <c r="R9" s="92">
        <v>4</v>
      </c>
      <c r="S9" s="53">
        <v>569573</v>
      </c>
      <c r="T9" s="53">
        <v>13</v>
      </c>
      <c r="U9" s="92">
        <f t="shared" si="4"/>
        <v>0.33333333333333331</v>
      </c>
      <c r="V9" s="44">
        <f>1/COUNT($S$9:$S$11)</f>
        <v>0.33333333333333331</v>
      </c>
    </row>
    <row r="10" spans="2:22" x14ac:dyDescent="0.3">
      <c r="B10" s="70"/>
      <c r="C10" s="71">
        <v>0.32348575472857843</v>
      </c>
      <c r="D10" s="71">
        <v>4</v>
      </c>
      <c r="E10" s="71">
        <v>3</v>
      </c>
      <c r="F10" s="71">
        <v>5.269345258347824E-2</v>
      </c>
      <c r="G10" s="71">
        <v>569573</v>
      </c>
      <c r="H10" s="73">
        <f t="shared" si="5"/>
        <v>13</v>
      </c>
      <c r="I10" s="8">
        <f t="shared" si="6"/>
        <v>8.3333333333333329E-2</v>
      </c>
      <c r="J10" s="71">
        <f t="shared" si="0"/>
        <v>0.33333333333333331</v>
      </c>
      <c r="K10" s="71">
        <f t="shared" si="1"/>
        <v>2.7777777777777776E-2</v>
      </c>
      <c r="L10" s="9">
        <f t="shared" si="2"/>
        <v>468</v>
      </c>
      <c r="M10" s="71">
        <f t="shared" si="3"/>
        <v>142236.73469387752</v>
      </c>
      <c r="N10" s="2"/>
      <c r="R10" s="90"/>
      <c r="S10" s="44">
        <v>569599</v>
      </c>
      <c r="T10" s="44">
        <v>4</v>
      </c>
      <c r="U10" s="90">
        <f t="shared" si="4"/>
        <v>0</v>
      </c>
      <c r="V10" s="44">
        <f>V9+1/COUNT($S$9:$S$11)</f>
        <v>0.66666666666666663</v>
      </c>
    </row>
    <row r="11" spans="2:22" x14ac:dyDescent="0.3">
      <c r="B11" s="70"/>
      <c r="C11" s="70"/>
      <c r="D11" s="17"/>
      <c r="E11" s="17">
        <f>SUM(E4:E10)</f>
        <v>14</v>
      </c>
      <c r="F11" s="17"/>
      <c r="G11" s="17"/>
      <c r="H11" s="17"/>
      <c r="I11" s="18"/>
      <c r="J11" s="17"/>
      <c r="K11" s="17"/>
      <c r="L11" s="19"/>
      <c r="M11" s="17"/>
      <c r="N11" s="2"/>
      <c r="R11" s="93"/>
      <c r="S11" s="44">
        <v>569602</v>
      </c>
      <c r="T11" s="44">
        <v>12</v>
      </c>
      <c r="U11" s="93">
        <f t="shared" si="4"/>
        <v>0</v>
      </c>
      <c r="V11" s="44">
        <f>V10+1/COUNT($S$9:$S$11)</f>
        <v>1</v>
      </c>
    </row>
    <row r="12" spans="2:22" x14ac:dyDescent="0.3">
      <c r="B12" s="70"/>
      <c r="C12" s="70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71">
        <v>5</v>
      </c>
      <c r="S12" s="53">
        <v>569574</v>
      </c>
      <c r="T12" s="53">
        <v>3</v>
      </c>
      <c r="U12" s="71">
        <f t="shared" si="4"/>
        <v>0.41666666666666669</v>
      </c>
      <c r="V12" s="44">
        <v>1</v>
      </c>
    </row>
    <row r="13" spans="2:22" ht="57.6" x14ac:dyDescent="0.3">
      <c r="B13" s="70"/>
      <c r="C13" s="16" t="s">
        <v>51</v>
      </c>
      <c r="D13" s="11">
        <f>AVERAGE(L4:L10)</f>
        <v>90.857142857142861</v>
      </c>
      <c r="E13" s="20"/>
      <c r="F13" s="14" t="s">
        <v>57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2">
        <v>6</v>
      </c>
      <c r="S13" s="44">
        <v>569579</v>
      </c>
      <c r="T13" s="44">
        <v>4</v>
      </c>
      <c r="U13" s="92">
        <f t="shared" si="4"/>
        <v>0.5</v>
      </c>
      <c r="V13" s="44">
        <f>1/COUNT($S$13:$S$16)</f>
        <v>0.25</v>
      </c>
    </row>
    <row r="14" spans="2:22" ht="43.2" x14ac:dyDescent="0.3">
      <c r="B14" s="70"/>
      <c r="C14" s="16" t="s">
        <v>7</v>
      </c>
      <c r="D14" s="12">
        <f>COUNT(L4:L10)</f>
        <v>7</v>
      </c>
      <c r="E14" s="20"/>
      <c r="F14" s="12">
        <f>MIN(L4:L10)</f>
        <v>0</v>
      </c>
      <c r="G14" s="6">
        <f t="array" ref="G14:G24">FREQUENCY(L4:L10,F14:F24)</f>
        <v>1</v>
      </c>
      <c r="H14" s="13">
        <f t="shared" ref="H14:H24" si="7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0"/>
      <c r="S14" s="44">
        <v>569584</v>
      </c>
      <c r="T14" s="44">
        <v>11</v>
      </c>
      <c r="U14" s="90">
        <f t="shared" si="4"/>
        <v>0</v>
      </c>
      <c r="V14" s="44">
        <f>V13+1/COUNT($S$13:$S$16)</f>
        <v>0.5</v>
      </c>
    </row>
    <row r="15" spans="2:22" x14ac:dyDescent="0.3">
      <c r="B15" s="70"/>
      <c r="C15" s="16" t="s">
        <v>2</v>
      </c>
      <c r="D15" s="12">
        <f>SQRT((SUM(M4:M10))/(COUNT(D4:D10)*(COUNT(D4:D10)-1)))</f>
        <v>63.165477525468035</v>
      </c>
      <c r="F15" s="12">
        <f t="shared" ref="F15:F23" si="8">F14+($F$24-$F$14)/10</f>
        <v>46.8</v>
      </c>
      <c r="G15" s="6">
        <v>4</v>
      </c>
      <c r="H15" s="13">
        <f t="shared" si="7"/>
        <v>0.5714285714285714</v>
      </c>
      <c r="I15" s="13">
        <f>I14+H15</f>
        <v>0.71428571428571419</v>
      </c>
      <c r="N15" s="2"/>
      <c r="R15" s="90"/>
      <c r="S15" s="44">
        <v>570149</v>
      </c>
      <c r="T15" s="44">
        <v>11</v>
      </c>
      <c r="U15" s="90">
        <f t="shared" si="4"/>
        <v>0</v>
      </c>
      <c r="V15" s="44">
        <f t="shared" ref="V15:V16" si="9">V14+1/COUNT($S$13:$S$16)</f>
        <v>0.75</v>
      </c>
    </row>
    <row r="16" spans="2:22" x14ac:dyDescent="0.3">
      <c r="B16" s="70"/>
      <c r="C16" s="16" t="s">
        <v>1</v>
      </c>
      <c r="D16" s="12">
        <f>MEDIAN(L4:L10)</f>
        <v>36</v>
      </c>
      <c r="F16" s="12">
        <f t="shared" si="8"/>
        <v>93.6</v>
      </c>
      <c r="G16" s="6">
        <v>1</v>
      </c>
      <c r="H16" s="13">
        <f t="shared" si="7"/>
        <v>0.14285714285714285</v>
      </c>
      <c r="I16" s="13">
        <f t="shared" ref="I16:I24" si="10">I15+H16</f>
        <v>0.85714285714285698</v>
      </c>
      <c r="N16" s="2"/>
      <c r="R16" s="93"/>
      <c r="S16" s="44">
        <v>570425</v>
      </c>
      <c r="T16" s="44">
        <v>13</v>
      </c>
      <c r="U16" s="93">
        <f t="shared" si="4"/>
        <v>0</v>
      </c>
      <c r="V16" s="44">
        <f t="shared" si="9"/>
        <v>1</v>
      </c>
    </row>
    <row r="17" spans="2:22" x14ac:dyDescent="0.3">
      <c r="B17" s="70"/>
      <c r="C17" s="16" t="s">
        <v>3</v>
      </c>
      <c r="D17" s="12">
        <f>_xlfn.MODE.SNGL(L4:L10)</f>
        <v>36</v>
      </c>
      <c r="F17" s="12">
        <f t="shared" si="8"/>
        <v>140.39999999999998</v>
      </c>
      <c r="G17" s="6">
        <v>0</v>
      </c>
      <c r="H17" s="13">
        <f t="shared" si="7"/>
        <v>0</v>
      </c>
      <c r="I17" s="13">
        <f t="shared" si="10"/>
        <v>0.85714285714285698</v>
      </c>
      <c r="N17" s="2"/>
      <c r="R17" s="92">
        <v>7</v>
      </c>
      <c r="S17" s="44">
        <v>569592</v>
      </c>
      <c r="T17" s="44">
        <v>1</v>
      </c>
      <c r="U17" s="92">
        <f t="shared" si="4"/>
        <v>0.58333333333333337</v>
      </c>
      <c r="V17" s="44">
        <f>1/COUNT($S$17:$S$18)</f>
        <v>0.5</v>
      </c>
    </row>
    <row r="18" spans="2:22" x14ac:dyDescent="0.3">
      <c r="B18" s="70"/>
      <c r="C18" s="70"/>
      <c r="F18" s="12">
        <f t="shared" si="8"/>
        <v>187.2</v>
      </c>
      <c r="G18" s="6">
        <v>0</v>
      </c>
      <c r="H18" s="13">
        <f t="shared" si="7"/>
        <v>0</v>
      </c>
      <c r="I18" s="13">
        <f t="shared" si="10"/>
        <v>0.85714285714285698</v>
      </c>
      <c r="N18" s="2"/>
      <c r="R18" s="93"/>
      <c r="S18" s="44">
        <v>570935</v>
      </c>
      <c r="T18" s="44">
        <v>8</v>
      </c>
      <c r="U18" s="93">
        <f t="shared" si="4"/>
        <v>0</v>
      </c>
      <c r="V18" s="44">
        <f>V17+1/COUNT($S$17:$S$18)</f>
        <v>1</v>
      </c>
    </row>
    <row r="19" spans="2:22" x14ac:dyDescent="0.3">
      <c r="B19" s="70"/>
      <c r="C19" s="70"/>
      <c r="F19" s="12">
        <f t="shared" si="8"/>
        <v>234</v>
      </c>
      <c r="G19" s="6">
        <v>0</v>
      </c>
      <c r="H19" s="13">
        <f t="shared" si="7"/>
        <v>0</v>
      </c>
      <c r="I19" s="13">
        <f t="shared" si="10"/>
        <v>0.85714285714285698</v>
      </c>
      <c r="R19" s="92">
        <v>8</v>
      </c>
      <c r="S19" s="44">
        <v>569595</v>
      </c>
      <c r="T19" s="44">
        <v>14</v>
      </c>
      <c r="U19" s="92">
        <f t="shared" si="4"/>
        <v>0.66666666666666663</v>
      </c>
      <c r="V19" s="44">
        <f>1/COUNT($S$19:$S$21)</f>
        <v>0.33333333333333331</v>
      </c>
    </row>
    <row r="20" spans="2:22" x14ac:dyDescent="0.3">
      <c r="F20" s="12">
        <f t="shared" si="8"/>
        <v>280.8</v>
      </c>
      <c r="G20" s="6">
        <v>0</v>
      </c>
      <c r="H20" s="13">
        <f t="shared" si="7"/>
        <v>0</v>
      </c>
      <c r="I20" s="13">
        <f t="shared" si="10"/>
        <v>0.85714285714285698</v>
      </c>
      <c r="R20" s="90"/>
      <c r="S20" s="44">
        <v>570102</v>
      </c>
      <c r="T20" s="44">
        <v>4</v>
      </c>
      <c r="U20" s="90">
        <f t="shared" si="4"/>
        <v>0</v>
      </c>
      <c r="V20" s="44">
        <f>V19+1/COUNT($S$19:$S$21)</f>
        <v>0.66666666666666663</v>
      </c>
    </row>
    <row r="21" spans="2:22" x14ac:dyDescent="0.3">
      <c r="F21" s="12">
        <f t="shared" si="8"/>
        <v>327.60000000000002</v>
      </c>
      <c r="G21" s="6">
        <v>0</v>
      </c>
      <c r="H21" s="13">
        <f t="shared" si="7"/>
        <v>0</v>
      </c>
      <c r="I21" s="13">
        <f t="shared" si="10"/>
        <v>0.85714285714285698</v>
      </c>
      <c r="R21" s="93"/>
      <c r="S21" s="44">
        <v>570426</v>
      </c>
      <c r="T21" s="44">
        <v>13</v>
      </c>
      <c r="U21" s="93">
        <f t="shared" si="4"/>
        <v>0</v>
      </c>
      <c r="V21" s="44">
        <f>V20+1/COUNT($S$19:$S$21)</f>
        <v>1</v>
      </c>
    </row>
    <row r="22" spans="2:22" x14ac:dyDescent="0.3">
      <c r="F22" s="12">
        <f t="shared" si="8"/>
        <v>374.40000000000003</v>
      </c>
      <c r="G22" s="6">
        <v>0</v>
      </c>
      <c r="H22" s="13">
        <f t="shared" si="7"/>
        <v>0</v>
      </c>
      <c r="I22" s="13">
        <f t="shared" si="10"/>
        <v>0.85714285714285698</v>
      </c>
      <c r="R22" s="92">
        <v>9</v>
      </c>
      <c r="S22" s="44">
        <v>569591</v>
      </c>
      <c r="T22" s="44">
        <v>3</v>
      </c>
      <c r="U22" s="92">
        <f t="shared" si="4"/>
        <v>0.75</v>
      </c>
      <c r="V22" s="44">
        <f>1/COUNT($S$22:$S$27)</f>
        <v>0.16666666666666666</v>
      </c>
    </row>
    <row r="23" spans="2:22" x14ac:dyDescent="0.3">
      <c r="F23" s="12">
        <f t="shared" si="8"/>
        <v>421.20000000000005</v>
      </c>
      <c r="G23" s="6">
        <v>0</v>
      </c>
      <c r="H23" s="13">
        <f t="shared" si="7"/>
        <v>0</v>
      </c>
      <c r="I23" s="13">
        <f t="shared" si="10"/>
        <v>0.85714285714285698</v>
      </c>
      <c r="R23" s="90"/>
      <c r="S23" s="44">
        <v>569596</v>
      </c>
      <c r="T23" s="44">
        <v>3</v>
      </c>
      <c r="U23" s="90">
        <f t="shared" si="4"/>
        <v>0</v>
      </c>
      <c r="V23" s="44">
        <f>V22+1/COUNT($S$22:$S$27)</f>
        <v>0.33333333333333331</v>
      </c>
    </row>
    <row r="24" spans="2:22" x14ac:dyDescent="0.3">
      <c r="F24" s="11">
        <f>MAX(L4:L10)</f>
        <v>468</v>
      </c>
      <c r="G24" s="6">
        <v>1</v>
      </c>
      <c r="H24" s="13">
        <f t="shared" si="7"/>
        <v>0.14285714285714285</v>
      </c>
      <c r="I24" s="13">
        <f t="shared" si="10"/>
        <v>0.99999999999999978</v>
      </c>
      <c r="R24" s="90"/>
      <c r="S24" s="53">
        <v>569597</v>
      </c>
      <c r="T24" s="53">
        <v>0</v>
      </c>
      <c r="U24" s="90">
        <f t="shared" si="4"/>
        <v>0</v>
      </c>
      <c r="V24" s="44">
        <f t="shared" ref="V24:V27" si="11">V23+1/COUNT($S$22:$S$27)</f>
        <v>0.5</v>
      </c>
    </row>
    <row r="25" spans="2:22" x14ac:dyDescent="0.3">
      <c r="R25" s="90"/>
      <c r="S25" s="44">
        <v>569601</v>
      </c>
      <c r="T25" s="44">
        <v>5</v>
      </c>
      <c r="U25" s="90">
        <f t="shared" si="4"/>
        <v>0</v>
      </c>
      <c r="V25" s="44">
        <f t="shared" si="11"/>
        <v>0.66666666666666663</v>
      </c>
    </row>
    <row r="26" spans="2:22" x14ac:dyDescent="0.3">
      <c r="R26" s="90"/>
      <c r="S26" s="44">
        <v>570427</v>
      </c>
      <c r="T26" s="44">
        <v>2</v>
      </c>
      <c r="U26" s="90">
        <f t="shared" si="4"/>
        <v>0</v>
      </c>
      <c r="V26" s="44">
        <f t="shared" si="11"/>
        <v>0.83333333333333326</v>
      </c>
    </row>
    <row r="27" spans="2:22" x14ac:dyDescent="0.3">
      <c r="R27" s="93"/>
      <c r="S27" s="44">
        <v>570938</v>
      </c>
      <c r="T27" s="44">
        <v>7</v>
      </c>
      <c r="U27" s="93">
        <f t="shared" si="4"/>
        <v>0</v>
      </c>
      <c r="V27" s="44">
        <f t="shared" si="11"/>
        <v>0.99999999999999989</v>
      </c>
    </row>
    <row r="28" spans="2:22" x14ac:dyDescent="0.3">
      <c r="R28" s="92">
        <v>10</v>
      </c>
      <c r="S28" s="44">
        <v>569594</v>
      </c>
      <c r="T28" s="44">
        <v>12</v>
      </c>
      <c r="U28" s="92">
        <f t="shared" si="4"/>
        <v>0.83333333333333337</v>
      </c>
      <c r="V28" s="44">
        <f>1/COUNT($S$28:$S$29)</f>
        <v>0.5</v>
      </c>
    </row>
    <row r="29" spans="2:22" x14ac:dyDescent="0.3">
      <c r="R29" s="93"/>
      <c r="S29" s="44">
        <v>569598</v>
      </c>
      <c r="T29" s="44">
        <v>4</v>
      </c>
      <c r="U29" s="93">
        <f t="shared" si="4"/>
        <v>0</v>
      </c>
      <c r="V29" s="44">
        <f>V28+1/COUNT($S$28:$S$29)</f>
        <v>1</v>
      </c>
    </row>
    <row r="30" spans="2:22" x14ac:dyDescent="0.3">
      <c r="R30" s="92">
        <v>11</v>
      </c>
      <c r="S30" s="44">
        <v>569580</v>
      </c>
      <c r="T30" s="44">
        <v>5</v>
      </c>
      <c r="U30" s="92">
        <f t="shared" si="4"/>
        <v>0.91666666666666663</v>
      </c>
      <c r="V30" s="44">
        <f>1/COUNT($S$30:$S$32)</f>
        <v>0.33333333333333331</v>
      </c>
    </row>
    <row r="31" spans="2:22" x14ac:dyDescent="0.3">
      <c r="R31" s="90"/>
      <c r="S31" s="44">
        <v>569593</v>
      </c>
      <c r="T31" s="44">
        <v>3</v>
      </c>
      <c r="U31" s="90">
        <f t="shared" si="4"/>
        <v>0</v>
      </c>
      <c r="V31" s="44">
        <f>V30+1/COUNT($S$30:$S$32)</f>
        <v>0.66666666666666663</v>
      </c>
    </row>
    <row r="32" spans="2:22" x14ac:dyDescent="0.3">
      <c r="R32" s="93"/>
      <c r="S32" s="44">
        <v>570104</v>
      </c>
      <c r="T32" s="44">
        <v>14</v>
      </c>
      <c r="U32" s="93">
        <f t="shared" si="4"/>
        <v>0</v>
      </c>
      <c r="V32" s="44">
        <f>V31+1/COUNT($S$30:$S$32)</f>
        <v>1</v>
      </c>
    </row>
    <row r="33" spans="18:22" x14ac:dyDescent="0.3">
      <c r="R33" s="71">
        <v>12</v>
      </c>
      <c r="S33" s="53">
        <v>570928</v>
      </c>
      <c r="T33" s="53">
        <v>4</v>
      </c>
      <c r="U33" s="71">
        <f t="shared" si="4"/>
        <v>1</v>
      </c>
      <c r="V33" s="44">
        <v>1</v>
      </c>
    </row>
    <row r="34" spans="18:22" x14ac:dyDescent="0.3">
      <c r="R34" s="64">
        <f>MAX(R4:R33)</f>
        <v>12</v>
      </c>
      <c r="S34" s="65">
        <f>COUNT(S4:S33)</f>
        <v>30</v>
      </c>
      <c r="T34" s="65">
        <f>SUM(T4:T33)</f>
        <v>214</v>
      </c>
      <c r="U34" s="18"/>
      <c r="V34" s="20"/>
    </row>
    <row r="35" spans="18:22" x14ac:dyDescent="0.3">
      <c r="R35" s="18"/>
      <c r="S35" s="20"/>
      <c r="T35" s="20"/>
      <c r="U35" s="18"/>
      <c r="V35" s="20"/>
    </row>
    <row r="36" spans="18:22" x14ac:dyDescent="0.3">
      <c r="R36" s="18"/>
      <c r="S36" s="20"/>
      <c r="T36" s="20"/>
      <c r="U36" s="18"/>
      <c r="V36" s="20"/>
    </row>
    <row r="37" spans="18:22" x14ac:dyDescent="0.3">
      <c r="R37" s="18"/>
      <c r="S37" s="20"/>
      <c r="T37" s="20"/>
      <c r="U37" s="18"/>
      <c r="V37" s="20"/>
    </row>
    <row r="38" spans="18:22" x14ac:dyDescent="0.3">
      <c r="R38" s="18"/>
      <c r="S38" s="20"/>
      <c r="T38" s="20"/>
      <c r="U38" s="18"/>
      <c r="V38" s="20"/>
    </row>
    <row r="39" spans="18:22" x14ac:dyDescent="0.3">
      <c r="R39" s="18"/>
      <c r="S39" s="20"/>
      <c r="T39" s="20"/>
      <c r="U39" s="18"/>
      <c r="V39" s="20"/>
    </row>
    <row r="40" spans="18:22" x14ac:dyDescent="0.3">
      <c r="R40" s="18"/>
      <c r="S40" s="20"/>
      <c r="T40" s="20"/>
      <c r="U40" s="18"/>
      <c r="V40" s="20"/>
    </row>
    <row r="41" spans="18:22" x14ac:dyDescent="0.3">
      <c r="R41" s="18"/>
      <c r="S41" s="20"/>
      <c r="T41" s="20"/>
      <c r="U41" s="18"/>
      <c r="V41" s="20"/>
    </row>
    <row r="42" spans="18:22" x14ac:dyDescent="0.3">
      <c r="R42" s="18"/>
      <c r="S42" s="20"/>
      <c r="T42" s="20"/>
      <c r="U42" s="18"/>
      <c r="V42" s="20"/>
    </row>
    <row r="43" spans="18:22" x14ac:dyDescent="0.3">
      <c r="R43" s="18"/>
      <c r="S43" s="20"/>
      <c r="T43" s="20"/>
      <c r="U43" s="18"/>
      <c r="V43" s="20"/>
    </row>
    <row r="44" spans="18:22" x14ac:dyDescent="0.3">
      <c r="R44" s="18"/>
      <c r="S44" s="20"/>
      <c r="T44" s="20"/>
      <c r="U44" s="18"/>
      <c r="V44" s="20"/>
    </row>
    <row r="45" spans="18:22" x14ac:dyDescent="0.3">
      <c r="R45" s="18"/>
      <c r="S45" s="20"/>
      <c r="T45" s="20"/>
      <c r="U45" s="18"/>
      <c r="V45" s="20"/>
    </row>
    <row r="46" spans="18:22" x14ac:dyDescent="0.3">
      <c r="R46" s="18"/>
      <c r="S46" s="20"/>
      <c r="T46" s="20"/>
      <c r="U46" s="18"/>
      <c r="V46" s="20"/>
    </row>
    <row r="47" spans="18:22" x14ac:dyDescent="0.3">
      <c r="R47" s="18"/>
      <c r="S47" s="20"/>
      <c r="T47" s="20"/>
      <c r="U47" s="18"/>
      <c r="V47" s="20"/>
    </row>
    <row r="48" spans="18:22" x14ac:dyDescent="0.3">
      <c r="R48" s="18"/>
      <c r="S48" s="20"/>
      <c r="T48" s="20"/>
      <c r="U48" s="18"/>
      <c r="V48" s="20"/>
    </row>
    <row r="49" spans="18:22" x14ac:dyDescent="0.3">
      <c r="R49" s="18"/>
      <c r="S49" s="20"/>
      <c r="T49" s="20"/>
      <c r="U49" s="18"/>
      <c r="V49" s="20"/>
    </row>
    <row r="50" spans="18:22" x14ac:dyDescent="0.3">
      <c r="R50" s="18"/>
      <c r="S50" s="20"/>
      <c r="T50" s="20"/>
      <c r="U50" s="18"/>
      <c r="V50" s="20"/>
    </row>
    <row r="51" spans="18:22" x14ac:dyDescent="0.3">
      <c r="R51" s="18"/>
      <c r="S51" s="20"/>
      <c r="T51" s="20"/>
      <c r="U51" s="18"/>
      <c r="V51" s="20"/>
    </row>
    <row r="52" spans="18:22" x14ac:dyDescent="0.3">
      <c r="R52" s="18"/>
      <c r="S52" s="20"/>
      <c r="T52" s="20"/>
      <c r="U52" s="18"/>
      <c r="V52" s="20"/>
    </row>
    <row r="53" spans="18:22" x14ac:dyDescent="0.3">
      <c r="R53" s="18"/>
      <c r="S53" s="20"/>
      <c r="T53" s="20"/>
      <c r="U53" s="18"/>
      <c r="V53" s="20"/>
    </row>
    <row r="54" spans="18:22" x14ac:dyDescent="0.3">
      <c r="R54" s="18"/>
      <c r="S54" s="20"/>
      <c r="T54" s="20"/>
      <c r="U54" s="18"/>
      <c r="V54" s="20"/>
    </row>
    <row r="55" spans="18:22" x14ac:dyDescent="0.3">
      <c r="R55" s="18"/>
      <c r="S55" s="20"/>
      <c r="T55" s="20"/>
      <c r="U55" s="18"/>
      <c r="V55" s="20"/>
    </row>
    <row r="56" spans="18:22" x14ac:dyDescent="0.3">
      <c r="R56" s="18"/>
      <c r="S56" s="20"/>
      <c r="T56" s="20"/>
      <c r="U56" s="18"/>
      <c r="V56" s="20"/>
    </row>
    <row r="57" spans="18:22" x14ac:dyDescent="0.3">
      <c r="R57" s="18"/>
      <c r="S57" s="20"/>
      <c r="T57" s="20"/>
      <c r="U57" s="18"/>
      <c r="V57" s="20"/>
    </row>
    <row r="58" spans="18:22" x14ac:dyDescent="0.3">
      <c r="R58" s="18"/>
      <c r="S58" s="20"/>
      <c r="T58" s="20"/>
      <c r="U58" s="18"/>
      <c r="V58" s="20"/>
    </row>
    <row r="59" spans="18:22" x14ac:dyDescent="0.3">
      <c r="R59" s="18"/>
      <c r="S59" s="20"/>
      <c r="T59" s="20"/>
      <c r="U59" s="18"/>
      <c r="V59" s="20"/>
    </row>
    <row r="60" spans="18:22" x14ac:dyDescent="0.3">
      <c r="R60" s="18"/>
      <c r="S60" s="20"/>
      <c r="T60" s="20"/>
      <c r="U60" s="18"/>
      <c r="V60" s="20"/>
    </row>
    <row r="61" spans="18:22" x14ac:dyDescent="0.3">
      <c r="R61" s="18"/>
      <c r="S61" s="20"/>
      <c r="T61" s="20"/>
      <c r="U61" s="18"/>
      <c r="V61" s="20"/>
    </row>
    <row r="62" spans="18:22" x14ac:dyDescent="0.3">
      <c r="R62" s="18"/>
      <c r="S62" s="20"/>
      <c r="T62" s="20"/>
      <c r="U62" s="18"/>
      <c r="V62" s="20"/>
    </row>
    <row r="63" spans="18:22" x14ac:dyDescent="0.3">
      <c r="R63" s="18"/>
      <c r="S63" s="20"/>
      <c r="T63" s="20"/>
      <c r="U63" s="18"/>
      <c r="V63" s="20"/>
    </row>
    <row r="64" spans="18:22" x14ac:dyDescent="0.3">
      <c r="R64" s="18"/>
      <c r="S64" s="20"/>
      <c r="T64" s="20"/>
      <c r="U64" s="18"/>
      <c r="V64" s="20"/>
    </row>
    <row r="65" spans="18:22" x14ac:dyDescent="0.3">
      <c r="R65" s="18"/>
      <c r="S65" s="20"/>
      <c r="T65" s="20"/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17">
    <mergeCell ref="U30:U32"/>
    <mergeCell ref="R22:R27"/>
    <mergeCell ref="R28:R29"/>
    <mergeCell ref="R30:R32"/>
    <mergeCell ref="U6:U8"/>
    <mergeCell ref="U9:U11"/>
    <mergeCell ref="U13:U16"/>
    <mergeCell ref="U17:U18"/>
    <mergeCell ref="U19:U21"/>
    <mergeCell ref="U22:U27"/>
    <mergeCell ref="U28:U29"/>
    <mergeCell ref="R19:R21"/>
    <mergeCell ref="B2:B3"/>
    <mergeCell ref="R6:R8"/>
    <mergeCell ref="R9:R11"/>
    <mergeCell ref="R13:R16"/>
    <mergeCell ref="R17:R1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6"/>
  <sheetViews>
    <sheetView workbookViewId="0">
      <selection activeCell="D8" sqref="D8"/>
    </sheetView>
  </sheetViews>
  <sheetFormatPr defaultRowHeight="14.4" x14ac:dyDescent="0.3"/>
  <cols>
    <col min="2" max="2" width="17.77734375" bestFit="1" customWidth="1"/>
    <col min="3" max="3" width="13.5546875" customWidth="1"/>
    <col min="4" max="4" width="17.44140625" bestFit="1" customWidth="1"/>
  </cols>
  <sheetData>
    <row r="3" spans="2:5" ht="57.6" x14ac:dyDescent="0.3">
      <c r="B3" s="72" t="s">
        <v>37</v>
      </c>
      <c r="C3" s="72" t="s">
        <v>59</v>
      </c>
      <c r="D3" s="72" t="s">
        <v>58</v>
      </c>
    </row>
    <row r="4" spans="2:5" x14ac:dyDescent="0.3">
      <c r="B4" s="44" t="s">
        <v>38</v>
      </c>
      <c r="C4" s="44">
        <f>'ScrumDo Project 1'!T320</f>
        <v>2524</v>
      </c>
      <c r="D4" s="11">
        <f>'ScrumDo Project 1'!D13</f>
        <v>2603</v>
      </c>
      <c r="E4" s="67"/>
    </row>
    <row r="5" spans="2:5" x14ac:dyDescent="0.3">
      <c r="B5" s="44" t="s">
        <v>39</v>
      </c>
      <c r="C5" s="44">
        <f>'ScrumDo Project 2'!T62</f>
        <v>442</v>
      </c>
      <c r="D5" s="11">
        <f>'ScrumDo Project 2'!D13</f>
        <v>527</v>
      </c>
      <c r="E5" s="67"/>
    </row>
    <row r="6" spans="2:5" x14ac:dyDescent="0.3">
      <c r="B6" s="44" t="s">
        <v>40</v>
      </c>
      <c r="C6" s="44">
        <f>'ScrumDo Project 3'!T50</f>
        <v>348</v>
      </c>
      <c r="D6" s="11">
        <f>'ScrumDo Project 3'!D13</f>
        <v>276.71428571428572</v>
      </c>
      <c r="E6" s="67"/>
    </row>
    <row r="7" spans="2:5" x14ac:dyDescent="0.3">
      <c r="B7" s="6" t="s">
        <v>41</v>
      </c>
      <c r="C7" s="44">
        <f>'ScrumDo Project 4'!T66</f>
        <v>466</v>
      </c>
      <c r="D7" s="11">
        <f>'ScrumDo Project 4'!D13</f>
        <v>462.42857142857144</v>
      </c>
      <c r="E7" s="67"/>
    </row>
    <row r="8" spans="2:5" x14ac:dyDescent="0.3">
      <c r="B8" s="6" t="s">
        <v>42</v>
      </c>
      <c r="C8" s="44">
        <f>'ScrumDo Project 5'!T724</f>
        <v>5591</v>
      </c>
      <c r="D8" s="11">
        <f>'ScrumDo Project 5'!D13</f>
        <v>5022.8571428571431</v>
      </c>
    </row>
    <row r="9" spans="2:5" x14ac:dyDescent="0.3">
      <c r="B9" s="6" t="s">
        <v>43</v>
      </c>
      <c r="C9" s="44">
        <f>'ScrumDo Project 6'!T93</f>
        <v>666</v>
      </c>
      <c r="D9" s="11">
        <f>'ScrumDo Project 6'!D13</f>
        <v>699.42857142857144</v>
      </c>
    </row>
    <row r="10" spans="2:5" x14ac:dyDescent="0.3">
      <c r="B10" s="6" t="s">
        <v>44</v>
      </c>
      <c r="C10" s="44">
        <f>'ScrumDo Project 7'!T65</f>
        <v>451</v>
      </c>
      <c r="D10" s="11">
        <f>'ScrumDo Project 7'!D13</f>
        <v>291.42857142857144</v>
      </c>
    </row>
    <row r="11" spans="2:5" x14ac:dyDescent="0.3">
      <c r="B11" s="6" t="s">
        <v>45</v>
      </c>
      <c r="C11" s="44">
        <f>'ScrumDo Project 8'!T595</f>
        <v>4421</v>
      </c>
      <c r="D11" s="11">
        <f>'ScrumDo Project 8'!D13</f>
        <v>3102.8571428571427</v>
      </c>
    </row>
    <row r="12" spans="2:5" x14ac:dyDescent="0.3">
      <c r="B12" s="6" t="s">
        <v>46</v>
      </c>
      <c r="C12" s="44">
        <f>'ScrumDo Project 9'!T180</f>
        <v>1286</v>
      </c>
      <c r="D12" s="11">
        <f>'ScrumDo Project 9'!D13</f>
        <v>1165.7142857142858</v>
      </c>
    </row>
    <row r="13" spans="2:5" x14ac:dyDescent="0.3">
      <c r="B13" s="44" t="s">
        <v>47</v>
      </c>
      <c r="C13" s="44">
        <f>'ScrumDo Project 10'!S54</f>
        <v>353</v>
      </c>
      <c r="D13" s="11">
        <f>'ScrumDo Project 10'!C13</f>
        <v>196</v>
      </c>
    </row>
    <row r="14" spans="2:5" x14ac:dyDescent="0.3">
      <c r="B14" s="44" t="s">
        <v>48</v>
      </c>
      <c r="C14" s="44">
        <f>'ScrumDo Project 11'!T229</f>
        <v>1597</v>
      </c>
      <c r="D14" s="11">
        <f>'ScrumDo Project 11'!D13</f>
        <v>1857.4285714285713</v>
      </c>
    </row>
    <row r="15" spans="2:5" x14ac:dyDescent="0.3">
      <c r="B15" s="44" t="s">
        <v>49</v>
      </c>
      <c r="C15" s="44">
        <f>'ScrumDo Project 12'!T533</f>
        <v>4158</v>
      </c>
      <c r="D15" s="11">
        <f>'ScrumDo Project 12'!D13</f>
        <v>2593.4285714285716</v>
      </c>
    </row>
    <row r="16" spans="2:5" x14ac:dyDescent="0.3">
      <c r="B16" s="44" t="s">
        <v>50</v>
      </c>
      <c r="C16" s="44">
        <f>'ScrumDo Project 13'!T34</f>
        <v>214</v>
      </c>
      <c r="D16" s="11">
        <f>'ScrumDo Project 13'!D13</f>
        <v>90.857142857142861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8.21875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</cols>
  <sheetData>
    <row r="2" spans="2:22" ht="15" thickBot="1" x14ac:dyDescent="0.35">
      <c r="B2" s="85"/>
      <c r="C2" s="42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.599999999999994" thickBot="1" x14ac:dyDescent="0.35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56" t="s">
        <v>0</v>
      </c>
      <c r="S3" s="57" t="s">
        <v>28</v>
      </c>
      <c r="T3" s="57" t="s">
        <v>30</v>
      </c>
      <c r="U3" s="58" t="s">
        <v>29</v>
      </c>
      <c r="V3" s="59" t="s">
        <v>36</v>
      </c>
    </row>
    <row r="4" spans="2:22" x14ac:dyDescent="0.3">
      <c r="B4" s="42"/>
      <c r="C4" s="7"/>
      <c r="D4" s="7"/>
      <c r="E4" s="7"/>
      <c r="F4" s="7"/>
      <c r="G4" s="7"/>
      <c r="H4" s="7"/>
      <c r="I4" s="8" t="e">
        <f t="shared" ref="I4:I10" si="0">1/$R$320</f>
        <v>#DIV/0!</v>
      </c>
      <c r="J4" s="7" t="e">
        <f t="shared" ref="J4:J10" si="1">1/E4</f>
        <v>#DIV/0!</v>
      </c>
      <c r="K4" s="7" t="e">
        <f t="shared" ref="K4:K10" si="2">I4*J4</f>
        <v>#DIV/0!</v>
      </c>
      <c r="L4" s="9" t="e">
        <f t="shared" ref="L4:L10" si="3">H4/K4</f>
        <v>#DIV/0!</v>
      </c>
      <c r="M4" s="7" t="e">
        <f t="shared" ref="M4:M10" si="4">(L4-$D$13)^2</f>
        <v>#DIV/0!</v>
      </c>
      <c r="N4" s="2"/>
      <c r="R4" s="18"/>
      <c r="S4" s="20"/>
      <c r="T4" s="20"/>
      <c r="U4" s="18"/>
      <c r="V4" s="20"/>
    </row>
    <row r="5" spans="2:22" x14ac:dyDescent="0.3">
      <c r="B5" s="42"/>
      <c r="C5" s="7"/>
      <c r="D5" s="7"/>
      <c r="E5" s="7"/>
      <c r="F5" s="7"/>
      <c r="G5" s="7"/>
      <c r="H5" s="7"/>
      <c r="I5" s="8" t="e">
        <f t="shared" si="0"/>
        <v>#DIV/0!</v>
      </c>
      <c r="J5" s="7" t="e">
        <f t="shared" si="1"/>
        <v>#DIV/0!</v>
      </c>
      <c r="K5" s="7" t="e">
        <f t="shared" si="2"/>
        <v>#DIV/0!</v>
      </c>
      <c r="L5" s="9" t="e">
        <f t="shared" si="3"/>
        <v>#DIV/0!</v>
      </c>
      <c r="M5" s="7" t="e">
        <f t="shared" si="4"/>
        <v>#DIV/0!</v>
      </c>
      <c r="N5" s="2"/>
      <c r="R5" s="18"/>
      <c r="S5" s="20"/>
      <c r="T5" s="20"/>
      <c r="U5" s="18"/>
      <c r="V5" s="20"/>
    </row>
    <row r="6" spans="2:22" x14ac:dyDescent="0.3">
      <c r="B6" s="42"/>
      <c r="C6" s="7"/>
      <c r="D6" s="7"/>
      <c r="E6" s="7"/>
      <c r="F6" s="7"/>
      <c r="G6" s="7"/>
      <c r="H6" s="7"/>
      <c r="I6" s="8" t="e">
        <f t="shared" si="0"/>
        <v>#DIV/0!</v>
      </c>
      <c r="J6" s="7" t="e">
        <f t="shared" si="1"/>
        <v>#DIV/0!</v>
      </c>
      <c r="K6" s="7" t="e">
        <f t="shared" si="2"/>
        <v>#DIV/0!</v>
      </c>
      <c r="L6" s="9" t="e">
        <f t="shared" si="3"/>
        <v>#DIV/0!</v>
      </c>
      <c r="M6" s="7" t="e">
        <f t="shared" si="4"/>
        <v>#DIV/0!</v>
      </c>
      <c r="N6" s="3"/>
      <c r="R6" s="18"/>
      <c r="S6" s="20"/>
      <c r="T6" s="20"/>
      <c r="U6" s="18"/>
      <c r="V6" s="20"/>
    </row>
    <row r="7" spans="2:22" x14ac:dyDescent="0.3">
      <c r="B7" s="42"/>
      <c r="C7" s="7"/>
      <c r="D7" s="7"/>
      <c r="E7" s="7"/>
      <c r="F7" s="7"/>
      <c r="G7" s="7"/>
      <c r="H7" s="7"/>
      <c r="I7" s="8" t="e">
        <f t="shared" si="0"/>
        <v>#DIV/0!</v>
      </c>
      <c r="J7" s="7" t="e">
        <f t="shared" si="1"/>
        <v>#DIV/0!</v>
      </c>
      <c r="K7" s="7" t="e">
        <f t="shared" si="2"/>
        <v>#DIV/0!</v>
      </c>
      <c r="L7" s="9" t="e">
        <f t="shared" si="3"/>
        <v>#DIV/0!</v>
      </c>
      <c r="M7" s="7" t="e">
        <f t="shared" si="4"/>
        <v>#DIV/0!</v>
      </c>
      <c r="N7" s="3"/>
      <c r="R7" s="18"/>
      <c r="S7" s="20"/>
      <c r="T7" s="20"/>
      <c r="U7" s="18"/>
      <c r="V7" s="20"/>
    </row>
    <row r="8" spans="2:22" x14ac:dyDescent="0.3">
      <c r="B8" s="42"/>
      <c r="C8" s="7"/>
      <c r="D8" s="7"/>
      <c r="E8" s="7"/>
      <c r="F8" s="7"/>
      <c r="G8" s="7"/>
      <c r="H8" s="7"/>
      <c r="I8" s="8" t="e">
        <f t="shared" si="0"/>
        <v>#DIV/0!</v>
      </c>
      <c r="J8" s="7" t="e">
        <f t="shared" si="1"/>
        <v>#DIV/0!</v>
      </c>
      <c r="K8" s="7" t="e">
        <f t="shared" si="2"/>
        <v>#DIV/0!</v>
      </c>
      <c r="L8" s="9" t="e">
        <f t="shared" si="3"/>
        <v>#DIV/0!</v>
      </c>
      <c r="M8" s="7" t="e">
        <f t="shared" si="4"/>
        <v>#DIV/0!</v>
      </c>
      <c r="N8" s="3"/>
      <c r="R8" s="18"/>
      <c r="S8" s="20"/>
      <c r="T8" s="20"/>
      <c r="U8" s="18"/>
      <c r="V8" s="20"/>
    </row>
    <row r="9" spans="2:22" x14ac:dyDescent="0.3">
      <c r="B9" s="42"/>
      <c r="C9" s="7"/>
      <c r="D9" s="7"/>
      <c r="E9" s="7"/>
      <c r="F9" s="7"/>
      <c r="G9" s="7"/>
      <c r="H9" s="7"/>
      <c r="I9" s="8" t="e">
        <f t="shared" si="0"/>
        <v>#DIV/0!</v>
      </c>
      <c r="J9" s="7" t="e">
        <f t="shared" si="1"/>
        <v>#DIV/0!</v>
      </c>
      <c r="K9" s="7" t="e">
        <f t="shared" si="2"/>
        <v>#DIV/0!</v>
      </c>
      <c r="L9" s="9" t="e">
        <f t="shared" si="3"/>
        <v>#DIV/0!</v>
      </c>
      <c r="M9" s="7" t="e">
        <f t="shared" si="4"/>
        <v>#DIV/0!</v>
      </c>
      <c r="N9" s="2"/>
      <c r="P9" s="2"/>
      <c r="Q9" s="2"/>
      <c r="R9" s="18"/>
      <c r="S9" s="20"/>
      <c r="T9" s="20"/>
      <c r="U9" s="18"/>
      <c r="V9" s="20"/>
    </row>
    <row r="10" spans="2:22" x14ac:dyDescent="0.3">
      <c r="B10" s="42"/>
      <c r="C10" s="7"/>
      <c r="D10" s="7"/>
      <c r="E10" s="7"/>
      <c r="F10" s="7"/>
      <c r="G10" s="7"/>
      <c r="H10" s="7"/>
      <c r="I10" s="8" t="e">
        <f t="shared" si="0"/>
        <v>#DIV/0!</v>
      </c>
      <c r="J10" s="7" t="e">
        <f t="shared" si="1"/>
        <v>#DIV/0!</v>
      </c>
      <c r="K10" s="7" t="e">
        <f t="shared" si="2"/>
        <v>#DIV/0!</v>
      </c>
      <c r="L10" s="9" t="e">
        <f t="shared" si="3"/>
        <v>#DIV/0!</v>
      </c>
      <c r="M10" s="7" t="e">
        <f t="shared" si="4"/>
        <v>#DIV/0!</v>
      </c>
      <c r="N10" s="2"/>
      <c r="R10" s="18"/>
      <c r="S10" s="20"/>
      <c r="T10" s="20"/>
      <c r="U10" s="18"/>
      <c r="V10" s="20"/>
    </row>
    <row r="11" spans="2:22" x14ac:dyDescent="0.3">
      <c r="B11" s="42"/>
      <c r="C11" s="42"/>
      <c r="D11" s="17"/>
      <c r="E11" s="17">
        <f>SUM(E4:E10)</f>
        <v>0</v>
      </c>
      <c r="F11" s="17"/>
      <c r="G11" s="17"/>
      <c r="H11" s="17"/>
      <c r="I11" s="18"/>
      <c r="J11" s="17"/>
      <c r="K11" s="17"/>
      <c r="L11" s="19"/>
      <c r="M11" s="17"/>
      <c r="N11" s="2"/>
      <c r="R11" s="18"/>
      <c r="S11" s="20"/>
      <c r="T11" s="20"/>
      <c r="U11" s="18"/>
      <c r="V11" s="20"/>
    </row>
    <row r="12" spans="2:22" x14ac:dyDescent="0.3">
      <c r="B12" s="42"/>
      <c r="C12" s="42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18"/>
      <c r="S12" s="20"/>
      <c r="T12" s="20"/>
      <c r="U12" s="18"/>
      <c r="V12" s="20"/>
    </row>
    <row r="13" spans="2:22" ht="57.6" x14ac:dyDescent="0.3">
      <c r="B13" s="42"/>
      <c r="C13" s="16" t="s">
        <v>51</v>
      </c>
      <c r="D13" s="11" t="e">
        <f>AVERAGE(L4:L10)</f>
        <v>#DIV/0!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18"/>
      <c r="S13" s="20"/>
      <c r="T13" s="20"/>
      <c r="U13" s="18"/>
      <c r="V13" s="20"/>
    </row>
    <row r="14" spans="2:22" ht="43.2" x14ac:dyDescent="0.3">
      <c r="B14" s="42"/>
      <c r="C14" s="16" t="s">
        <v>7</v>
      </c>
      <c r="D14" s="12">
        <f>COUNT(L4:L10)</f>
        <v>0</v>
      </c>
      <c r="E14" s="20"/>
      <c r="F14" s="12" t="e">
        <f>MIN(L4:L10)</f>
        <v>#DIV/0!</v>
      </c>
      <c r="G14" s="6" t="e">
        <f t="array" ref="G14:G24">FREQUENCY(L4:L10,F14:F24)</f>
        <v>#DIV/0!</v>
      </c>
      <c r="H14" s="13" t="e">
        <f t="shared" ref="H14:H24" si="5">G14/COUNT($L$4:$L$10)</f>
        <v>#DIV/0!</v>
      </c>
      <c r="I14" s="13" t="e">
        <f>H14</f>
        <v>#DIV/0!</v>
      </c>
      <c r="J14" s="17"/>
      <c r="K14" s="17"/>
      <c r="L14" s="19"/>
      <c r="M14" s="17"/>
      <c r="N14" s="2"/>
      <c r="R14" s="18"/>
      <c r="S14" s="20"/>
      <c r="T14" s="20"/>
      <c r="U14" s="18"/>
      <c r="V14" s="20"/>
    </row>
    <row r="15" spans="2:22" x14ac:dyDescent="0.3">
      <c r="B15" s="42"/>
      <c r="C15" s="16" t="s">
        <v>2</v>
      </c>
      <c r="D15" s="12" t="e">
        <f>SQRT((SUM(M4:M10))/(COUNT(D4:D10)*(COUNT(D4:D10)-1)))</f>
        <v>#DIV/0!</v>
      </c>
      <c r="F15" s="12" t="e">
        <f t="shared" ref="F15:F23" si="6">F14+($F$24-$F$14)/10</f>
        <v>#DIV/0!</v>
      </c>
      <c r="G15" s="6" t="e">
        <v>#DIV/0!</v>
      </c>
      <c r="H15" s="13" t="e">
        <f t="shared" si="5"/>
        <v>#DIV/0!</v>
      </c>
      <c r="I15" s="13" t="e">
        <f>I14+H15</f>
        <v>#DIV/0!</v>
      </c>
      <c r="N15" s="2"/>
      <c r="R15" s="18"/>
      <c r="S15" s="20"/>
      <c r="T15" s="20"/>
      <c r="U15" s="18"/>
      <c r="V15" s="20"/>
    </row>
    <row r="16" spans="2:22" x14ac:dyDescent="0.3">
      <c r="B16" s="42"/>
      <c r="C16" s="16" t="s">
        <v>1</v>
      </c>
      <c r="D16" s="12" t="e">
        <f>MEDIAN(L4:L10)</f>
        <v>#DIV/0!</v>
      </c>
      <c r="F16" s="12" t="e">
        <f t="shared" si="6"/>
        <v>#DIV/0!</v>
      </c>
      <c r="G16" s="6" t="e">
        <v>#DIV/0!</v>
      </c>
      <c r="H16" s="13" t="e">
        <f t="shared" si="5"/>
        <v>#DIV/0!</v>
      </c>
      <c r="I16" s="13" t="e">
        <f t="shared" ref="I16:I24" si="7">I15+H16</f>
        <v>#DIV/0!</v>
      </c>
      <c r="N16" s="2"/>
      <c r="R16" s="18"/>
      <c r="S16" s="20"/>
      <c r="T16" s="20"/>
      <c r="U16" s="18"/>
      <c r="V16" s="20"/>
    </row>
    <row r="17" spans="2:22" x14ac:dyDescent="0.3">
      <c r="B17" s="42"/>
      <c r="C17" s="16" t="s">
        <v>3</v>
      </c>
      <c r="D17" s="12" t="e">
        <f>_xlfn.MODE.SNGL(L4:L10)</f>
        <v>#DIV/0!</v>
      </c>
      <c r="F17" s="12" t="e">
        <f t="shared" si="6"/>
        <v>#DIV/0!</v>
      </c>
      <c r="G17" s="6" t="e">
        <v>#DIV/0!</v>
      </c>
      <c r="H17" s="13" t="e">
        <f t="shared" si="5"/>
        <v>#DIV/0!</v>
      </c>
      <c r="I17" s="13" t="e">
        <f t="shared" si="7"/>
        <v>#DIV/0!</v>
      </c>
      <c r="N17" s="2"/>
      <c r="R17" s="18"/>
      <c r="S17" s="20"/>
      <c r="T17" s="20"/>
      <c r="U17" s="18"/>
      <c r="V17" s="20"/>
    </row>
    <row r="18" spans="2:22" x14ac:dyDescent="0.3">
      <c r="B18" s="42"/>
      <c r="C18" s="42"/>
      <c r="F18" s="12" t="e">
        <f t="shared" si="6"/>
        <v>#DIV/0!</v>
      </c>
      <c r="G18" s="6" t="e">
        <v>#DIV/0!</v>
      </c>
      <c r="H18" s="13" t="e">
        <f t="shared" si="5"/>
        <v>#DIV/0!</v>
      </c>
      <c r="I18" s="13" t="e">
        <f t="shared" si="7"/>
        <v>#DIV/0!</v>
      </c>
      <c r="N18" s="2"/>
      <c r="R18" s="18"/>
      <c r="S18" s="20"/>
      <c r="T18" s="20"/>
      <c r="U18" s="18"/>
      <c r="V18" s="20"/>
    </row>
    <row r="19" spans="2:22" x14ac:dyDescent="0.3">
      <c r="B19" s="42"/>
      <c r="C19" s="42"/>
      <c r="F19" s="12" t="e">
        <f t="shared" si="6"/>
        <v>#DIV/0!</v>
      </c>
      <c r="G19" s="6" t="e">
        <v>#DIV/0!</v>
      </c>
      <c r="H19" s="13" t="e">
        <f t="shared" si="5"/>
        <v>#DIV/0!</v>
      </c>
      <c r="I19" s="13" t="e">
        <f t="shared" si="7"/>
        <v>#DIV/0!</v>
      </c>
      <c r="R19" s="18"/>
      <c r="S19" s="20"/>
      <c r="T19" s="20"/>
      <c r="U19" s="18"/>
      <c r="V19" s="20"/>
    </row>
    <row r="20" spans="2:22" x14ac:dyDescent="0.3">
      <c r="F20" s="12" t="e">
        <f t="shared" si="6"/>
        <v>#DIV/0!</v>
      </c>
      <c r="G20" s="6" t="e">
        <v>#DIV/0!</v>
      </c>
      <c r="H20" s="13" t="e">
        <f t="shared" si="5"/>
        <v>#DIV/0!</v>
      </c>
      <c r="I20" s="13" t="e">
        <f t="shared" si="7"/>
        <v>#DIV/0!</v>
      </c>
      <c r="R20" s="18"/>
      <c r="S20" s="20"/>
      <c r="T20" s="20"/>
      <c r="U20" s="18"/>
      <c r="V20" s="20"/>
    </row>
    <row r="21" spans="2:22" x14ac:dyDescent="0.3">
      <c r="F21" s="12" t="e">
        <f t="shared" si="6"/>
        <v>#DIV/0!</v>
      </c>
      <c r="G21" s="6" t="e">
        <v>#DIV/0!</v>
      </c>
      <c r="H21" s="13" t="e">
        <f t="shared" si="5"/>
        <v>#DIV/0!</v>
      </c>
      <c r="I21" s="13" t="e">
        <f t="shared" si="7"/>
        <v>#DIV/0!</v>
      </c>
      <c r="R21" s="18"/>
      <c r="S21" s="20"/>
      <c r="T21" s="20"/>
      <c r="U21" s="18"/>
      <c r="V21" s="20"/>
    </row>
    <row r="22" spans="2:22" x14ac:dyDescent="0.3">
      <c r="F22" s="12" t="e">
        <f t="shared" si="6"/>
        <v>#DIV/0!</v>
      </c>
      <c r="G22" s="6" t="e">
        <v>#DIV/0!</v>
      </c>
      <c r="H22" s="13" t="e">
        <f t="shared" si="5"/>
        <v>#DIV/0!</v>
      </c>
      <c r="I22" s="13" t="e">
        <f t="shared" si="7"/>
        <v>#DIV/0!</v>
      </c>
      <c r="R22" s="18"/>
      <c r="S22" s="20"/>
      <c r="T22" s="20"/>
      <c r="U22" s="18"/>
      <c r="V22" s="20"/>
    </row>
    <row r="23" spans="2:22" x14ac:dyDescent="0.3">
      <c r="F23" s="12" t="e">
        <f t="shared" si="6"/>
        <v>#DIV/0!</v>
      </c>
      <c r="G23" s="6" t="e">
        <v>#DIV/0!</v>
      </c>
      <c r="H23" s="13" t="e">
        <f t="shared" si="5"/>
        <v>#DIV/0!</v>
      </c>
      <c r="I23" s="13" t="e">
        <f t="shared" si="7"/>
        <v>#DIV/0!</v>
      </c>
      <c r="R23" s="18"/>
      <c r="S23" s="20"/>
      <c r="T23" s="20"/>
      <c r="U23" s="18"/>
      <c r="V23" s="20"/>
    </row>
    <row r="24" spans="2:22" x14ac:dyDescent="0.3">
      <c r="F24" s="11" t="e">
        <f>MAX(L4:L10)</f>
        <v>#DIV/0!</v>
      </c>
      <c r="G24" s="6" t="e">
        <v>#DIV/0!</v>
      </c>
      <c r="H24" s="13" t="e">
        <f t="shared" si="5"/>
        <v>#DIV/0!</v>
      </c>
      <c r="I24" s="13" t="e">
        <f t="shared" si="7"/>
        <v>#DIV/0!</v>
      </c>
      <c r="R24" s="18"/>
      <c r="S24" s="20"/>
      <c r="T24" s="20"/>
      <c r="U24" s="18"/>
      <c r="V24" s="20"/>
    </row>
    <row r="25" spans="2:22" x14ac:dyDescent="0.3">
      <c r="R25" s="18"/>
      <c r="S25" s="20"/>
      <c r="T25" s="20"/>
      <c r="U25" s="18"/>
      <c r="V25" s="20"/>
    </row>
    <row r="26" spans="2:22" x14ac:dyDescent="0.3">
      <c r="R26" s="18"/>
      <c r="S26" s="20"/>
      <c r="T26" s="20"/>
      <c r="U26" s="18"/>
      <c r="V26" s="20"/>
    </row>
    <row r="27" spans="2:22" x14ac:dyDescent="0.3">
      <c r="R27" s="18"/>
      <c r="S27" s="20"/>
      <c r="T27" s="20"/>
      <c r="U27" s="18"/>
      <c r="V27" s="20"/>
    </row>
    <row r="28" spans="2:22" x14ac:dyDescent="0.3">
      <c r="R28" s="18"/>
      <c r="S28" s="20"/>
      <c r="T28" s="20"/>
      <c r="U28" s="18"/>
      <c r="V28" s="20"/>
    </row>
    <row r="29" spans="2:22" x14ac:dyDescent="0.3">
      <c r="R29" s="18"/>
      <c r="S29" s="20"/>
      <c r="T29" s="20"/>
      <c r="U29" s="18"/>
      <c r="V29" s="20"/>
    </row>
    <row r="30" spans="2:22" x14ac:dyDescent="0.3">
      <c r="R30" s="18"/>
      <c r="S30" s="20"/>
      <c r="T30" s="20"/>
      <c r="U30" s="18"/>
      <c r="V30" s="20"/>
    </row>
    <row r="31" spans="2:22" x14ac:dyDescent="0.3">
      <c r="R31" s="18"/>
      <c r="S31" s="20"/>
      <c r="T31" s="20"/>
      <c r="U31" s="18"/>
      <c r="V31" s="20"/>
    </row>
    <row r="32" spans="2:22" x14ac:dyDescent="0.3">
      <c r="R32" s="18"/>
      <c r="S32" s="20"/>
      <c r="T32" s="20"/>
      <c r="U32" s="18"/>
      <c r="V32" s="20"/>
    </row>
    <row r="33" spans="18:22" x14ac:dyDescent="0.3">
      <c r="R33" s="18"/>
      <c r="S33" s="20"/>
      <c r="T33" s="20"/>
      <c r="U33" s="18"/>
      <c r="V33" s="20"/>
    </row>
    <row r="34" spans="18:22" x14ac:dyDescent="0.3">
      <c r="R34" s="18"/>
      <c r="S34" s="20"/>
      <c r="T34" s="20"/>
      <c r="U34" s="18"/>
      <c r="V34" s="20"/>
    </row>
    <row r="35" spans="18:22" x14ac:dyDescent="0.3">
      <c r="R35" s="18"/>
      <c r="S35" s="20"/>
      <c r="T35" s="20"/>
      <c r="U35" s="18"/>
      <c r="V35" s="20"/>
    </row>
    <row r="36" spans="18:22" x14ac:dyDescent="0.3">
      <c r="R36" s="18"/>
      <c r="S36" s="20"/>
      <c r="T36" s="20"/>
      <c r="U36" s="18"/>
      <c r="V36" s="20"/>
    </row>
    <row r="37" spans="18:22" x14ac:dyDescent="0.3">
      <c r="R37" s="18"/>
      <c r="S37" s="20"/>
      <c r="T37" s="20"/>
      <c r="U37" s="18"/>
      <c r="V37" s="20"/>
    </row>
    <row r="38" spans="18:22" x14ac:dyDescent="0.3">
      <c r="R38" s="18"/>
      <c r="S38" s="20"/>
      <c r="T38" s="20"/>
      <c r="U38" s="18"/>
      <c r="V38" s="20"/>
    </row>
    <row r="39" spans="18:22" x14ac:dyDescent="0.3">
      <c r="R39" s="18"/>
      <c r="S39" s="20"/>
      <c r="T39" s="20"/>
      <c r="U39" s="18"/>
      <c r="V39" s="20"/>
    </row>
    <row r="40" spans="18:22" x14ac:dyDescent="0.3">
      <c r="R40" s="18"/>
      <c r="S40" s="20"/>
      <c r="T40" s="20"/>
      <c r="U40" s="18"/>
      <c r="V40" s="20"/>
    </row>
    <row r="41" spans="18:22" x14ac:dyDescent="0.3">
      <c r="R41" s="18"/>
      <c r="S41" s="20"/>
      <c r="T41" s="20"/>
      <c r="U41" s="18"/>
      <c r="V41" s="20"/>
    </row>
    <row r="42" spans="18:22" x14ac:dyDescent="0.3">
      <c r="R42" s="18"/>
      <c r="S42" s="20"/>
      <c r="T42" s="20"/>
      <c r="U42" s="18"/>
      <c r="V42" s="20"/>
    </row>
    <row r="43" spans="18:22" x14ac:dyDescent="0.3">
      <c r="R43" s="18"/>
      <c r="S43" s="20"/>
      <c r="T43" s="20"/>
      <c r="U43" s="18"/>
      <c r="V43" s="20"/>
    </row>
    <row r="44" spans="18:22" x14ac:dyDescent="0.3">
      <c r="R44" s="18"/>
      <c r="S44" s="20"/>
      <c r="T44" s="20"/>
      <c r="U44" s="18"/>
      <c r="V44" s="20"/>
    </row>
    <row r="45" spans="18:22" x14ac:dyDescent="0.3">
      <c r="R45" s="18"/>
      <c r="S45" s="20"/>
      <c r="T45" s="20"/>
      <c r="U45" s="18"/>
      <c r="V45" s="20"/>
    </row>
    <row r="46" spans="18:22" x14ac:dyDescent="0.3">
      <c r="R46" s="18"/>
      <c r="S46" s="20"/>
      <c r="T46" s="20"/>
      <c r="U46" s="18"/>
      <c r="V46" s="20"/>
    </row>
    <row r="47" spans="18:22" x14ac:dyDescent="0.3">
      <c r="R47" s="18"/>
      <c r="S47" s="20"/>
      <c r="T47" s="20"/>
      <c r="U47" s="18"/>
      <c r="V47" s="20"/>
    </row>
    <row r="48" spans="18:22" x14ac:dyDescent="0.3">
      <c r="R48" s="18"/>
      <c r="S48" s="20"/>
      <c r="T48" s="20"/>
      <c r="U48" s="18"/>
      <c r="V48" s="20"/>
    </row>
    <row r="49" spans="18:22" x14ac:dyDescent="0.3">
      <c r="R49" s="18"/>
      <c r="S49" s="20"/>
      <c r="T49" s="20"/>
      <c r="U49" s="18"/>
      <c r="V49" s="20"/>
    </row>
    <row r="50" spans="18:22" x14ac:dyDescent="0.3">
      <c r="R50" s="18"/>
      <c r="S50" s="20"/>
      <c r="T50" s="20"/>
      <c r="U50" s="18"/>
      <c r="V50" s="20"/>
    </row>
    <row r="51" spans="18:22" x14ac:dyDescent="0.3">
      <c r="R51" s="18"/>
      <c r="S51" s="20"/>
      <c r="T51" s="20"/>
      <c r="U51" s="18"/>
      <c r="V51" s="20"/>
    </row>
    <row r="52" spans="18:22" x14ac:dyDescent="0.3">
      <c r="R52" s="18"/>
      <c r="S52" s="20"/>
      <c r="T52" s="20"/>
      <c r="U52" s="18"/>
      <c r="V52" s="20"/>
    </row>
    <row r="53" spans="18:22" x14ac:dyDescent="0.3">
      <c r="R53" s="18"/>
      <c r="S53" s="20"/>
      <c r="T53" s="20"/>
      <c r="U53" s="18"/>
      <c r="V53" s="20"/>
    </row>
    <row r="54" spans="18:22" x14ac:dyDescent="0.3">
      <c r="R54" s="18"/>
      <c r="S54" s="20"/>
      <c r="T54" s="20"/>
      <c r="U54" s="18"/>
      <c r="V54" s="20"/>
    </row>
    <row r="55" spans="18:22" x14ac:dyDescent="0.3">
      <c r="R55" s="18"/>
      <c r="S55" s="20"/>
      <c r="T55" s="20"/>
      <c r="U55" s="18"/>
      <c r="V55" s="20"/>
    </row>
    <row r="56" spans="18:22" x14ac:dyDescent="0.3">
      <c r="R56" s="18"/>
      <c r="S56" s="20"/>
      <c r="T56" s="20"/>
      <c r="U56" s="18"/>
      <c r="V56" s="20"/>
    </row>
    <row r="57" spans="18:22" x14ac:dyDescent="0.3">
      <c r="R57" s="18"/>
      <c r="S57" s="20"/>
      <c r="T57" s="20"/>
      <c r="U57" s="18"/>
      <c r="V57" s="20"/>
    </row>
    <row r="58" spans="18:22" x14ac:dyDescent="0.3">
      <c r="R58" s="18"/>
      <c r="S58" s="20"/>
      <c r="T58" s="20"/>
      <c r="U58" s="18"/>
      <c r="V58" s="20"/>
    </row>
    <row r="59" spans="18:22" x14ac:dyDescent="0.3">
      <c r="R59" s="18"/>
      <c r="S59" s="20"/>
      <c r="T59" s="20"/>
      <c r="U59" s="18"/>
      <c r="V59" s="20"/>
    </row>
    <row r="60" spans="18:22" x14ac:dyDescent="0.3">
      <c r="R60" s="18"/>
      <c r="S60" s="20"/>
      <c r="T60" s="20"/>
      <c r="U60" s="18"/>
      <c r="V60" s="20"/>
    </row>
    <row r="61" spans="18:22" x14ac:dyDescent="0.3">
      <c r="R61" s="18"/>
      <c r="S61" s="20"/>
      <c r="T61" s="20"/>
      <c r="U61" s="18"/>
      <c r="V61" s="20"/>
    </row>
    <row r="62" spans="18:22" x14ac:dyDescent="0.3">
      <c r="R62" s="18"/>
      <c r="S62" s="20"/>
      <c r="T62" s="20"/>
      <c r="U62" s="18"/>
      <c r="V62" s="20"/>
    </row>
    <row r="63" spans="18:22" x14ac:dyDescent="0.3">
      <c r="R63" s="18"/>
      <c r="S63" s="20"/>
      <c r="T63" s="20"/>
      <c r="U63" s="18"/>
      <c r="V63" s="20"/>
    </row>
    <row r="64" spans="18:22" x14ac:dyDescent="0.3">
      <c r="R64" s="18"/>
      <c r="S64" s="20"/>
      <c r="T64" s="20"/>
      <c r="U64" s="18"/>
      <c r="V64" s="20"/>
    </row>
    <row r="65" spans="18:22" x14ac:dyDescent="0.3">
      <c r="R65" s="18"/>
      <c r="S65" s="20"/>
      <c r="T65" s="20"/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1">
    <mergeCell ref="B2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T4" sqref="T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2" bestFit="1" customWidth="1"/>
  </cols>
  <sheetData>
    <row r="2" spans="2:22" ht="15" thickBot="1" x14ac:dyDescent="0.35">
      <c r="B2" s="85"/>
      <c r="C2" s="42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8.2" thickBot="1" x14ac:dyDescent="0.35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56" t="s">
        <v>0</v>
      </c>
      <c r="S3" s="57" t="s">
        <v>28</v>
      </c>
      <c r="T3" s="57" t="s">
        <v>54</v>
      </c>
      <c r="U3" s="58" t="s">
        <v>29</v>
      </c>
      <c r="V3" s="59" t="s">
        <v>36</v>
      </c>
    </row>
    <row r="4" spans="2:22" x14ac:dyDescent="0.3">
      <c r="B4" s="10"/>
      <c r="C4" s="7">
        <v>0.1382953487813009</v>
      </c>
      <c r="D4" s="7">
        <v>3</v>
      </c>
      <c r="E4" s="7">
        <v>21</v>
      </c>
      <c r="F4" s="7">
        <v>0.58352718746220866</v>
      </c>
      <c r="G4" s="7">
        <v>358557</v>
      </c>
      <c r="H4" s="7">
        <v>0</v>
      </c>
      <c r="I4" s="8">
        <f t="shared" ref="I4:I10" si="0">1/$R$320</f>
        <v>5.2631578947368418E-2</v>
      </c>
      <c r="J4" s="7">
        <f t="shared" ref="J4:J10" si="1">1/E4</f>
        <v>4.7619047619047616E-2</v>
      </c>
      <c r="K4" s="7">
        <f t="shared" ref="K4:K10" si="2">I4*J4</f>
        <v>2.5062656641604009E-3</v>
      </c>
      <c r="L4" s="9">
        <f t="shared" ref="L4:L10" si="3">H4/K4</f>
        <v>0</v>
      </c>
      <c r="M4" s="7">
        <f t="shared" ref="M4:M10" si="4">(L4-$D$13)^2</f>
        <v>6775609</v>
      </c>
      <c r="N4" s="2"/>
      <c r="R4" s="86">
        <v>1</v>
      </c>
      <c r="S4" s="48">
        <v>344853</v>
      </c>
      <c r="T4" s="48">
        <v>11</v>
      </c>
      <c r="U4" s="89">
        <f>R4/$R$320</f>
        <v>5.2631578947368418E-2</v>
      </c>
      <c r="V4" s="49">
        <f>1/COUNT(S4:S21)</f>
        <v>5.5555555555555552E-2</v>
      </c>
    </row>
    <row r="5" spans="2:22" x14ac:dyDescent="0.3">
      <c r="B5" s="10"/>
      <c r="C5" s="7">
        <v>0.90876568610975494</v>
      </c>
      <c r="D5" s="7">
        <v>19</v>
      </c>
      <c r="E5" s="7">
        <v>26</v>
      </c>
      <c r="F5" s="7">
        <v>2.3238265941486369E-2</v>
      </c>
      <c r="G5" s="7">
        <v>350100</v>
      </c>
      <c r="H5" s="7">
        <v>7</v>
      </c>
      <c r="I5" s="8">
        <f t="shared" si="0"/>
        <v>5.2631578947368418E-2</v>
      </c>
      <c r="J5" s="7">
        <f t="shared" si="1"/>
        <v>3.8461538461538464E-2</v>
      </c>
      <c r="K5" s="7">
        <f t="shared" si="2"/>
        <v>2.0242914979757085E-3</v>
      </c>
      <c r="L5" s="9">
        <f t="shared" si="3"/>
        <v>3458</v>
      </c>
      <c r="M5" s="7">
        <f t="shared" si="4"/>
        <v>731025</v>
      </c>
      <c r="N5" s="2"/>
      <c r="R5" s="87"/>
      <c r="S5" s="44">
        <v>349996</v>
      </c>
      <c r="T5" s="44">
        <v>6</v>
      </c>
      <c r="U5" s="90"/>
      <c r="V5" s="50">
        <f>V4+1/COUNT($S$4:$S$21)</f>
        <v>0.1111111111111111</v>
      </c>
    </row>
    <row r="6" spans="2:22" x14ac:dyDescent="0.3">
      <c r="B6" s="10"/>
      <c r="C6" s="7">
        <v>0.28915032495602477</v>
      </c>
      <c r="D6" s="7">
        <v>6</v>
      </c>
      <c r="E6" s="7">
        <v>13</v>
      </c>
      <c r="F6" s="7">
        <v>0.81047852252873909</v>
      </c>
      <c r="G6" s="7">
        <v>372739</v>
      </c>
      <c r="H6" s="7">
        <v>13</v>
      </c>
      <c r="I6" s="8">
        <f t="shared" si="0"/>
        <v>5.2631578947368418E-2</v>
      </c>
      <c r="J6" s="7">
        <f t="shared" si="1"/>
        <v>7.6923076923076927E-2</v>
      </c>
      <c r="K6" s="7">
        <f t="shared" si="2"/>
        <v>4.048582995951417E-3</v>
      </c>
      <c r="L6" s="9">
        <f t="shared" si="3"/>
        <v>3211</v>
      </c>
      <c r="M6" s="7">
        <f t="shared" si="4"/>
        <v>369664</v>
      </c>
      <c r="N6" s="3"/>
      <c r="R6" s="87"/>
      <c r="S6" s="44">
        <v>350101</v>
      </c>
      <c r="T6" s="44">
        <v>7</v>
      </c>
      <c r="U6" s="90"/>
      <c r="V6" s="50">
        <f t="shared" ref="V6:V21" si="5">V5+1/COUNT($S$4:$S$21)</f>
        <v>0.16666666666666666</v>
      </c>
    </row>
    <row r="7" spans="2:22" x14ac:dyDescent="0.3">
      <c r="B7" s="10"/>
      <c r="C7" s="7">
        <v>0.21583591895051146</v>
      </c>
      <c r="D7" s="7">
        <v>5</v>
      </c>
      <c r="E7" s="7">
        <v>19</v>
      </c>
      <c r="F7" s="7">
        <v>0.64208939054085379</v>
      </c>
      <c r="G7" s="7">
        <v>366072</v>
      </c>
      <c r="H7" s="7">
        <v>15</v>
      </c>
      <c r="I7" s="8">
        <f t="shared" si="0"/>
        <v>5.2631578947368418E-2</v>
      </c>
      <c r="J7" s="7">
        <f t="shared" si="1"/>
        <v>5.2631578947368418E-2</v>
      </c>
      <c r="K7" s="7">
        <f t="shared" si="2"/>
        <v>2.7700831024930744E-3</v>
      </c>
      <c r="L7" s="9">
        <f t="shared" si="3"/>
        <v>5415.0000000000009</v>
      </c>
      <c r="M7" s="7">
        <f t="shared" si="4"/>
        <v>7907344.0000000047</v>
      </c>
      <c r="N7" s="3"/>
      <c r="R7" s="87"/>
      <c r="S7" s="44">
        <v>350490</v>
      </c>
      <c r="T7" s="44">
        <v>8</v>
      </c>
      <c r="U7" s="90"/>
      <c r="V7" s="50">
        <f t="shared" si="5"/>
        <v>0.22222222222222221</v>
      </c>
    </row>
    <row r="8" spans="2:22" x14ac:dyDescent="0.3">
      <c r="B8" s="10"/>
      <c r="C8" s="7">
        <v>0.74997540728789502</v>
      </c>
      <c r="D8" s="7">
        <v>15</v>
      </c>
      <c r="E8" s="7">
        <v>17</v>
      </c>
      <c r="F8" s="7">
        <v>0.14231861882723296</v>
      </c>
      <c r="G8" s="7">
        <v>354558</v>
      </c>
      <c r="H8" s="7">
        <v>3</v>
      </c>
      <c r="I8" s="8">
        <f t="shared" si="0"/>
        <v>5.2631578947368418E-2</v>
      </c>
      <c r="J8" s="7">
        <f t="shared" si="1"/>
        <v>5.8823529411764705E-2</v>
      </c>
      <c r="K8" s="7">
        <f t="shared" si="2"/>
        <v>3.0959752321981422E-3</v>
      </c>
      <c r="L8" s="9">
        <f t="shared" si="3"/>
        <v>969.00000000000011</v>
      </c>
      <c r="M8" s="7">
        <f t="shared" si="4"/>
        <v>2669956</v>
      </c>
      <c r="N8" s="3"/>
      <c r="R8" s="87"/>
      <c r="S8" s="44">
        <v>350678</v>
      </c>
      <c r="T8" s="44">
        <v>9</v>
      </c>
      <c r="U8" s="90"/>
      <c r="V8" s="50">
        <f t="shared" si="5"/>
        <v>0.27777777777777779</v>
      </c>
    </row>
    <row r="9" spans="2:22" x14ac:dyDescent="0.3">
      <c r="B9" s="10"/>
      <c r="C9" s="7">
        <v>0.778606379864343</v>
      </c>
      <c r="D9" s="7">
        <v>15</v>
      </c>
      <c r="E9" s="7">
        <v>17</v>
      </c>
      <c r="F9" s="7">
        <v>0.21000484039993828</v>
      </c>
      <c r="G9" s="7">
        <v>356426</v>
      </c>
      <c r="H9" s="7">
        <v>9</v>
      </c>
      <c r="I9" s="8">
        <f t="shared" si="0"/>
        <v>5.2631578947368418E-2</v>
      </c>
      <c r="J9" s="7">
        <f t="shared" si="1"/>
        <v>5.8823529411764705E-2</v>
      </c>
      <c r="K9" s="7">
        <f t="shared" si="2"/>
        <v>3.0959752321981422E-3</v>
      </c>
      <c r="L9" s="9">
        <f t="shared" si="3"/>
        <v>2907.0000000000005</v>
      </c>
      <c r="M9" s="7">
        <f t="shared" si="4"/>
        <v>92416.000000000276</v>
      </c>
      <c r="N9" s="2"/>
      <c r="P9" s="2"/>
      <c r="Q9" s="2"/>
      <c r="R9" s="87"/>
      <c r="S9" s="44">
        <v>358560</v>
      </c>
      <c r="T9" s="44">
        <v>8</v>
      </c>
      <c r="U9" s="90"/>
      <c r="V9" s="50">
        <f t="shared" si="5"/>
        <v>0.33333333333333337</v>
      </c>
    </row>
    <row r="10" spans="2:22" x14ac:dyDescent="0.3">
      <c r="B10" s="10"/>
      <c r="C10" s="7">
        <v>0.43515409287441731</v>
      </c>
      <c r="D10" s="7">
        <v>9</v>
      </c>
      <c r="E10" s="7">
        <v>17</v>
      </c>
      <c r="F10" s="7">
        <v>0.5814453797229393</v>
      </c>
      <c r="G10" s="7">
        <v>351909</v>
      </c>
      <c r="H10" s="7">
        <v>7</v>
      </c>
      <c r="I10" s="8">
        <f t="shared" si="0"/>
        <v>5.2631578947368418E-2</v>
      </c>
      <c r="J10" s="7">
        <f t="shared" si="1"/>
        <v>5.8823529411764705E-2</v>
      </c>
      <c r="K10" s="7">
        <f t="shared" si="2"/>
        <v>3.0959752321981422E-3</v>
      </c>
      <c r="L10" s="9">
        <f t="shared" si="3"/>
        <v>2261</v>
      </c>
      <c r="M10" s="7">
        <f t="shared" si="4"/>
        <v>116964</v>
      </c>
      <c r="N10" s="2"/>
      <c r="R10" s="87"/>
      <c r="S10" s="44">
        <v>360647</v>
      </c>
      <c r="T10" s="44">
        <v>6</v>
      </c>
      <c r="U10" s="90"/>
      <c r="V10" s="50">
        <f t="shared" si="5"/>
        <v>0.38888888888888895</v>
      </c>
    </row>
    <row r="11" spans="2:22" x14ac:dyDescent="0.3">
      <c r="B11" s="10"/>
      <c r="C11" s="42"/>
      <c r="D11" s="17"/>
      <c r="E11" s="17">
        <f>SUM(E4:E10)</f>
        <v>130</v>
      </c>
      <c r="F11" s="17"/>
      <c r="G11" s="17"/>
      <c r="H11" s="17"/>
      <c r="I11" s="18"/>
      <c r="J11" s="17"/>
      <c r="K11" s="17"/>
      <c r="L11" s="19"/>
      <c r="M11" s="17"/>
      <c r="N11" s="2"/>
      <c r="R11" s="87"/>
      <c r="S11" s="44">
        <v>360659</v>
      </c>
      <c r="T11" s="44">
        <v>9</v>
      </c>
      <c r="U11" s="90"/>
      <c r="V11" s="50">
        <f t="shared" si="5"/>
        <v>0.44444444444444453</v>
      </c>
    </row>
    <row r="12" spans="2:22" x14ac:dyDescent="0.3">
      <c r="B12" s="10"/>
      <c r="C12" s="42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7"/>
      <c r="S12" s="44">
        <v>362650</v>
      </c>
      <c r="T12" s="44">
        <v>7</v>
      </c>
      <c r="U12" s="90"/>
      <c r="V12" s="50">
        <f t="shared" si="5"/>
        <v>0.50000000000000011</v>
      </c>
    </row>
    <row r="13" spans="2:22" ht="43.2" x14ac:dyDescent="0.3">
      <c r="B13" s="10"/>
      <c r="C13" s="16" t="s">
        <v>51</v>
      </c>
      <c r="D13" s="11">
        <f>AVERAGE(L4:L10)</f>
        <v>2603</v>
      </c>
      <c r="E13" s="20"/>
      <c r="F13" s="14" t="s">
        <v>53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87"/>
      <c r="S13" s="44">
        <v>364537</v>
      </c>
      <c r="T13" s="44">
        <v>3</v>
      </c>
      <c r="U13" s="90"/>
      <c r="V13" s="50">
        <f t="shared" si="5"/>
        <v>0.55555555555555569</v>
      </c>
    </row>
    <row r="14" spans="2:22" ht="43.2" x14ac:dyDescent="0.3">
      <c r="B14" s="10"/>
      <c r="C14" s="16" t="s">
        <v>7</v>
      </c>
      <c r="D14" s="12">
        <f>COUNT(L4:L10)</f>
        <v>7</v>
      </c>
      <c r="E14" s="20"/>
      <c r="F14" s="12">
        <f>MIN(L4:L10)</f>
        <v>0</v>
      </c>
      <c r="G14" s="6">
        <f t="array" ref="G14:G24">FREQUENCY(L4:L10,F14:F24)</f>
        <v>1</v>
      </c>
      <c r="H14" s="13">
        <f t="shared" ref="H14:H24" si="6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87"/>
      <c r="S14" s="44">
        <v>368804</v>
      </c>
      <c r="T14" s="44">
        <v>12</v>
      </c>
      <c r="U14" s="90"/>
      <c r="V14" s="50">
        <f t="shared" si="5"/>
        <v>0.61111111111111127</v>
      </c>
    </row>
    <row r="15" spans="2:22" x14ac:dyDescent="0.3">
      <c r="B15" s="10"/>
      <c r="C15" s="16" t="s">
        <v>2</v>
      </c>
      <c r="D15" s="12">
        <f>SQRT((SUM(M4:M10))/(COUNT(D4:D10)*(COUNT(D4:D10)-1)))</f>
        <v>666.60079436467754</v>
      </c>
      <c r="F15" s="12">
        <f t="shared" ref="F15:F23" si="7">F14+($F$24-$F$14)/10</f>
        <v>541.50000000000011</v>
      </c>
      <c r="G15" s="6">
        <v>0</v>
      </c>
      <c r="H15" s="13">
        <f t="shared" si="6"/>
        <v>0</v>
      </c>
      <c r="I15" s="13">
        <f>I14+H15</f>
        <v>0.14285714285714285</v>
      </c>
      <c r="N15" s="2"/>
      <c r="R15" s="87"/>
      <c r="S15" s="44">
        <v>372310</v>
      </c>
      <c r="T15" s="44">
        <v>0</v>
      </c>
      <c r="U15" s="90"/>
      <c r="V15" s="50">
        <f t="shared" si="5"/>
        <v>0.66666666666666685</v>
      </c>
    </row>
    <row r="16" spans="2:22" x14ac:dyDescent="0.3">
      <c r="B16" s="10"/>
      <c r="C16" s="16" t="s">
        <v>1</v>
      </c>
      <c r="D16" s="12">
        <f>MEDIAN(L4:L10)</f>
        <v>2907.0000000000005</v>
      </c>
      <c r="F16" s="12">
        <f t="shared" si="7"/>
        <v>1083.0000000000002</v>
      </c>
      <c r="G16" s="6">
        <v>1</v>
      </c>
      <c r="H16" s="13">
        <f t="shared" si="6"/>
        <v>0.14285714285714285</v>
      </c>
      <c r="I16" s="13">
        <f t="shared" ref="I16:I24" si="8">I15+H16</f>
        <v>0.2857142857142857</v>
      </c>
      <c r="N16" s="2"/>
      <c r="R16" s="87"/>
      <c r="S16" s="44">
        <v>372393</v>
      </c>
      <c r="T16" s="44">
        <v>13</v>
      </c>
      <c r="U16" s="90"/>
      <c r="V16" s="50">
        <f t="shared" si="5"/>
        <v>0.72222222222222243</v>
      </c>
    </row>
    <row r="17" spans="2:22" x14ac:dyDescent="0.3">
      <c r="B17" s="10"/>
      <c r="C17" s="16" t="s">
        <v>3</v>
      </c>
      <c r="D17" s="12" t="e">
        <f>_xlfn.MODE.SNGL(L4:L10)</f>
        <v>#N/A</v>
      </c>
      <c r="F17" s="12">
        <f t="shared" si="7"/>
        <v>1624.5000000000005</v>
      </c>
      <c r="G17" s="6">
        <v>0</v>
      </c>
      <c r="H17" s="13">
        <f t="shared" si="6"/>
        <v>0</v>
      </c>
      <c r="I17" s="13">
        <f t="shared" si="8"/>
        <v>0.2857142857142857</v>
      </c>
      <c r="N17" s="2"/>
      <c r="R17" s="87"/>
      <c r="S17" s="44">
        <v>376917</v>
      </c>
      <c r="T17" s="44">
        <v>8</v>
      </c>
      <c r="U17" s="90"/>
      <c r="V17" s="50">
        <f t="shared" si="5"/>
        <v>0.77777777777777801</v>
      </c>
    </row>
    <row r="18" spans="2:22" x14ac:dyDescent="0.3">
      <c r="B18" s="10"/>
      <c r="C18" s="42"/>
      <c r="F18" s="12">
        <f t="shared" si="7"/>
        <v>2166.0000000000005</v>
      </c>
      <c r="G18" s="6">
        <v>0</v>
      </c>
      <c r="H18" s="13">
        <f t="shared" si="6"/>
        <v>0</v>
      </c>
      <c r="I18" s="13">
        <f t="shared" si="8"/>
        <v>0.2857142857142857</v>
      </c>
      <c r="N18" s="2"/>
      <c r="R18" s="87"/>
      <c r="S18" s="44">
        <v>378497</v>
      </c>
      <c r="T18" s="44">
        <v>12</v>
      </c>
      <c r="U18" s="90"/>
      <c r="V18" s="50">
        <f t="shared" si="5"/>
        <v>0.83333333333333359</v>
      </c>
    </row>
    <row r="19" spans="2:22" x14ac:dyDescent="0.3">
      <c r="B19" s="10"/>
      <c r="C19" s="42"/>
      <c r="F19" s="12">
        <f t="shared" si="7"/>
        <v>2707.5000000000005</v>
      </c>
      <c r="G19" s="6">
        <v>1</v>
      </c>
      <c r="H19" s="13">
        <f t="shared" si="6"/>
        <v>0.14285714285714285</v>
      </c>
      <c r="I19" s="13">
        <f t="shared" si="8"/>
        <v>0.42857142857142855</v>
      </c>
      <c r="R19" s="87"/>
      <c r="S19" s="44">
        <v>379686</v>
      </c>
      <c r="T19" s="44">
        <v>5</v>
      </c>
      <c r="U19" s="90"/>
      <c r="V19" s="50">
        <f t="shared" si="5"/>
        <v>0.88888888888888917</v>
      </c>
    </row>
    <row r="20" spans="2:22" x14ac:dyDescent="0.3">
      <c r="F20" s="12">
        <f t="shared" si="7"/>
        <v>3249.0000000000005</v>
      </c>
      <c r="G20" s="6">
        <v>2</v>
      </c>
      <c r="H20" s="13">
        <f t="shared" si="6"/>
        <v>0.2857142857142857</v>
      </c>
      <c r="I20" s="13">
        <f t="shared" si="8"/>
        <v>0.71428571428571419</v>
      </c>
      <c r="R20" s="87"/>
      <c r="S20" s="44">
        <v>379818</v>
      </c>
      <c r="T20" s="44">
        <v>9</v>
      </c>
      <c r="U20" s="90"/>
      <c r="V20" s="50">
        <f t="shared" si="5"/>
        <v>0.94444444444444475</v>
      </c>
    </row>
    <row r="21" spans="2:22" ht="15" thickBot="1" x14ac:dyDescent="0.35">
      <c r="F21" s="12">
        <f t="shared" si="7"/>
        <v>3790.5000000000005</v>
      </c>
      <c r="G21" s="6">
        <v>1</v>
      </c>
      <c r="H21" s="13">
        <f t="shared" si="6"/>
        <v>0.14285714285714285</v>
      </c>
      <c r="I21" s="13">
        <f t="shared" si="8"/>
        <v>0.85714285714285698</v>
      </c>
      <c r="R21" s="88"/>
      <c r="S21" s="51">
        <v>382394</v>
      </c>
      <c r="T21" s="51">
        <v>15</v>
      </c>
      <c r="U21" s="91"/>
      <c r="V21" s="52">
        <f t="shared" si="5"/>
        <v>1.0000000000000002</v>
      </c>
    </row>
    <row r="22" spans="2:22" x14ac:dyDescent="0.3">
      <c r="F22" s="12">
        <f t="shared" si="7"/>
        <v>4332.0000000000009</v>
      </c>
      <c r="G22" s="6">
        <v>0</v>
      </c>
      <c r="H22" s="13">
        <f t="shared" si="6"/>
        <v>0</v>
      </c>
      <c r="I22" s="13">
        <f t="shared" si="8"/>
        <v>0.85714285714285698</v>
      </c>
      <c r="R22" s="86">
        <v>2</v>
      </c>
      <c r="S22" s="48">
        <v>346001</v>
      </c>
      <c r="T22" s="48">
        <v>6</v>
      </c>
      <c r="U22" s="89">
        <f>R22/$R$320</f>
        <v>0.10526315789473684</v>
      </c>
      <c r="V22" s="49">
        <f>1/COUNT($S$22:$S$31)</f>
        <v>0.1</v>
      </c>
    </row>
    <row r="23" spans="2:22" x14ac:dyDescent="0.3">
      <c r="F23" s="12">
        <f t="shared" si="7"/>
        <v>4873.5000000000009</v>
      </c>
      <c r="G23" s="6">
        <v>0</v>
      </c>
      <c r="H23" s="13">
        <f t="shared" si="6"/>
        <v>0</v>
      </c>
      <c r="I23" s="13">
        <f t="shared" si="8"/>
        <v>0.85714285714285698</v>
      </c>
      <c r="R23" s="87"/>
      <c r="S23" s="44">
        <v>357045</v>
      </c>
      <c r="T23" s="44">
        <v>6</v>
      </c>
      <c r="U23" s="90"/>
      <c r="V23" s="50">
        <f>V22+1/COUNT($S$22:$S$31)</f>
        <v>0.2</v>
      </c>
    </row>
    <row r="24" spans="2:22" x14ac:dyDescent="0.3">
      <c r="F24" s="11">
        <f>MAX(L4:L10)</f>
        <v>5415.0000000000009</v>
      </c>
      <c r="G24" s="6">
        <v>1</v>
      </c>
      <c r="H24" s="13">
        <f t="shared" si="6"/>
        <v>0.14285714285714285</v>
      </c>
      <c r="I24" s="13">
        <f t="shared" si="8"/>
        <v>0.99999999999999978</v>
      </c>
      <c r="R24" s="87"/>
      <c r="S24" s="44">
        <v>358039</v>
      </c>
      <c r="T24" s="44">
        <v>1</v>
      </c>
      <c r="U24" s="90"/>
      <c r="V24" s="50">
        <f t="shared" ref="V24:V31" si="9">V23+1/COUNT($S$22:$S$31)</f>
        <v>0.30000000000000004</v>
      </c>
    </row>
    <row r="25" spans="2:22" x14ac:dyDescent="0.3">
      <c r="R25" s="87"/>
      <c r="S25" s="44">
        <v>360663</v>
      </c>
      <c r="T25" s="44">
        <v>4</v>
      </c>
      <c r="U25" s="90"/>
      <c r="V25" s="50">
        <f t="shared" si="9"/>
        <v>0.4</v>
      </c>
    </row>
    <row r="26" spans="2:22" x14ac:dyDescent="0.3">
      <c r="R26" s="87"/>
      <c r="S26" s="44">
        <v>362809</v>
      </c>
      <c r="T26" s="44">
        <v>8</v>
      </c>
      <c r="U26" s="90"/>
      <c r="V26" s="50">
        <f t="shared" si="9"/>
        <v>0.5</v>
      </c>
    </row>
    <row r="27" spans="2:22" x14ac:dyDescent="0.3">
      <c r="R27" s="87"/>
      <c r="S27" s="44">
        <v>366020</v>
      </c>
      <c r="T27" s="44">
        <v>11</v>
      </c>
      <c r="U27" s="90"/>
      <c r="V27" s="50">
        <f t="shared" si="9"/>
        <v>0.6</v>
      </c>
    </row>
    <row r="28" spans="2:22" x14ac:dyDescent="0.3">
      <c r="R28" s="87"/>
      <c r="S28" s="44">
        <v>376810</v>
      </c>
      <c r="T28" s="44">
        <v>14</v>
      </c>
      <c r="U28" s="90"/>
      <c r="V28" s="50">
        <f t="shared" si="9"/>
        <v>0.7</v>
      </c>
    </row>
    <row r="29" spans="2:22" x14ac:dyDescent="0.3">
      <c r="R29" s="87"/>
      <c r="S29" s="44">
        <v>379635</v>
      </c>
      <c r="T29" s="44">
        <v>3</v>
      </c>
      <c r="U29" s="90"/>
      <c r="V29" s="50">
        <f t="shared" si="9"/>
        <v>0.79999999999999993</v>
      </c>
    </row>
    <row r="30" spans="2:22" x14ac:dyDescent="0.3">
      <c r="R30" s="87"/>
      <c r="S30" s="44">
        <v>381964</v>
      </c>
      <c r="T30" s="44">
        <v>15</v>
      </c>
      <c r="U30" s="90"/>
      <c r="V30" s="50">
        <f t="shared" si="9"/>
        <v>0.89999999999999991</v>
      </c>
    </row>
    <row r="31" spans="2:22" ht="15" thickBot="1" x14ac:dyDescent="0.35">
      <c r="R31" s="88"/>
      <c r="S31" s="51">
        <v>382113</v>
      </c>
      <c r="T31" s="51">
        <v>10</v>
      </c>
      <c r="U31" s="91"/>
      <c r="V31" s="52">
        <f t="shared" si="9"/>
        <v>0.99999999999999989</v>
      </c>
    </row>
    <row r="32" spans="2:22" x14ac:dyDescent="0.3">
      <c r="R32" s="86">
        <v>3</v>
      </c>
      <c r="S32" s="48">
        <v>344497</v>
      </c>
      <c r="T32" s="48">
        <v>1</v>
      </c>
      <c r="U32" s="89">
        <f>R32/$R$320</f>
        <v>0.15789473684210525</v>
      </c>
      <c r="V32" s="49">
        <f>1/COUNT($S$32:$S$52)</f>
        <v>4.7619047619047616E-2</v>
      </c>
    </row>
    <row r="33" spans="18:22" x14ac:dyDescent="0.3">
      <c r="R33" s="87"/>
      <c r="S33" s="44">
        <v>344854</v>
      </c>
      <c r="T33" s="44">
        <v>7</v>
      </c>
      <c r="U33" s="90"/>
      <c r="V33" s="50">
        <f>V32+1/COUNT($S$32:$S$52)</f>
        <v>9.5238095238095233E-2</v>
      </c>
    </row>
    <row r="34" spans="18:22" x14ac:dyDescent="0.3">
      <c r="R34" s="87"/>
      <c r="S34" s="44">
        <v>346091</v>
      </c>
      <c r="T34" s="44">
        <v>9</v>
      </c>
      <c r="U34" s="90"/>
      <c r="V34" s="50">
        <f t="shared" ref="V34:V52" si="10">V33+1/COUNT($S$32:$S$52)</f>
        <v>0.14285714285714285</v>
      </c>
    </row>
    <row r="35" spans="18:22" x14ac:dyDescent="0.3">
      <c r="R35" s="87"/>
      <c r="S35" s="44">
        <v>346895</v>
      </c>
      <c r="T35" s="44">
        <v>12</v>
      </c>
      <c r="U35" s="90"/>
      <c r="V35" s="50">
        <f t="shared" si="10"/>
        <v>0.19047619047619047</v>
      </c>
    </row>
    <row r="36" spans="18:22" x14ac:dyDescent="0.3">
      <c r="R36" s="87"/>
      <c r="S36" s="44">
        <v>349999</v>
      </c>
      <c r="T36" s="44">
        <v>7</v>
      </c>
      <c r="U36" s="90"/>
      <c r="V36" s="50">
        <f t="shared" si="10"/>
        <v>0.23809523809523808</v>
      </c>
    </row>
    <row r="37" spans="18:22" x14ac:dyDescent="0.3">
      <c r="R37" s="87"/>
      <c r="S37" s="44">
        <v>350113</v>
      </c>
      <c r="T37" s="44">
        <v>12</v>
      </c>
      <c r="U37" s="90"/>
      <c r="V37" s="50">
        <f t="shared" si="10"/>
        <v>0.2857142857142857</v>
      </c>
    </row>
    <row r="38" spans="18:22" x14ac:dyDescent="0.3">
      <c r="R38" s="87"/>
      <c r="S38" s="44">
        <v>350502</v>
      </c>
      <c r="T38" s="44">
        <v>15</v>
      </c>
      <c r="U38" s="90"/>
      <c r="V38" s="50">
        <f t="shared" si="10"/>
        <v>0.33333333333333331</v>
      </c>
    </row>
    <row r="39" spans="18:22" x14ac:dyDescent="0.3">
      <c r="R39" s="87"/>
      <c r="S39" s="44">
        <v>354557</v>
      </c>
      <c r="T39" s="44">
        <v>14</v>
      </c>
      <c r="U39" s="90"/>
      <c r="V39" s="50">
        <f t="shared" si="10"/>
        <v>0.38095238095238093</v>
      </c>
    </row>
    <row r="40" spans="18:22" x14ac:dyDescent="0.3">
      <c r="R40" s="87"/>
      <c r="S40" s="44">
        <v>357062</v>
      </c>
      <c r="T40" s="44">
        <v>6</v>
      </c>
      <c r="U40" s="90"/>
      <c r="V40" s="50">
        <f t="shared" si="10"/>
        <v>0.42857142857142855</v>
      </c>
    </row>
    <row r="41" spans="18:22" x14ac:dyDescent="0.3">
      <c r="R41" s="87"/>
      <c r="S41" s="44">
        <v>357091</v>
      </c>
      <c r="T41" s="44">
        <v>9</v>
      </c>
      <c r="U41" s="90"/>
      <c r="V41" s="50">
        <f t="shared" si="10"/>
        <v>0.47619047619047616</v>
      </c>
    </row>
    <row r="42" spans="18:22" x14ac:dyDescent="0.3">
      <c r="R42" s="87"/>
      <c r="S42" s="44">
        <v>357107</v>
      </c>
      <c r="T42" s="44">
        <v>12</v>
      </c>
      <c r="U42" s="90"/>
      <c r="V42" s="50">
        <f t="shared" si="10"/>
        <v>0.52380952380952372</v>
      </c>
    </row>
    <row r="43" spans="18:22" x14ac:dyDescent="0.3">
      <c r="R43" s="87"/>
      <c r="S43" s="44">
        <v>358498</v>
      </c>
      <c r="T43" s="44">
        <v>14</v>
      </c>
      <c r="U43" s="90"/>
      <c r="V43" s="50">
        <f t="shared" si="10"/>
        <v>0.5714285714285714</v>
      </c>
    </row>
    <row r="44" spans="18:22" x14ac:dyDescent="0.3">
      <c r="R44" s="87"/>
      <c r="S44" s="44">
        <v>358557</v>
      </c>
      <c r="T44" s="44">
        <v>0</v>
      </c>
      <c r="U44" s="90"/>
      <c r="V44" s="50">
        <f t="shared" si="10"/>
        <v>0.61904761904761907</v>
      </c>
    </row>
    <row r="45" spans="18:22" x14ac:dyDescent="0.3">
      <c r="R45" s="87"/>
      <c r="S45" s="44">
        <v>360287</v>
      </c>
      <c r="T45" s="44">
        <v>1</v>
      </c>
      <c r="U45" s="90"/>
      <c r="V45" s="50">
        <f t="shared" si="10"/>
        <v>0.66666666666666674</v>
      </c>
    </row>
    <row r="46" spans="18:22" x14ac:dyDescent="0.3">
      <c r="R46" s="87"/>
      <c r="S46" s="44">
        <v>362221</v>
      </c>
      <c r="T46" s="44">
        <v>3</v>
      </c>
      <c r="U46" s="90"/>
      <c r="V46" s="50">
        <f t="shared" si="10"/>
        <v>0.71428571428571441</v>
      </c>
    </row>
    <row r="47" spans="18:22" x14ac:dyDescent="0.3">
      <c r="R47" s="87"/>
      <c r="S47" s="44">
        <v>362656</v>
      </c>
      <c r="T47" s="44">
        <v>3</v>
      </c>
      <c r="U47" s="90"/>
      <c r="V47" s="50">
        <f t="shared" si="10"/>
        <v>0.76190476190476208</v>
      </c>
    </row>
    <row r="48" spans="18:22" x14ac:dyDescent="0.3">
      <c r="R48" s="87"/>
      <c r="S48" s="44">
        <v>363210</v>
      </c>
      <c r="T48" s="44">
        <v>8</v>
      </c>
      <c r="U48" s="90"/>
      <c r="V48" s="50">
        <f t="shared" si="10"/>
        <v>0.80952380952380976</v>
      </c>
    </row>
    <row r="49" spans="18:22" x14ac:dyDescent="0.3">
      <c r="R49" s="87"/>
      <c r="S49" s="44">
        <v>371107</v>
      </c>
      <c r="T49" s="44">
        <v>4</v>
      </c>
      <c r="U49" s="90"/>
      <c r="V49" s="50">
        <f t="shared" si="10"/>
        <v>0.85714285714285743</v>
      </c>
    </row>
    <row r="50" spans="18:22" x14ac:dyDescent="0.3">
      <c r="R50" s="87"/>
      <c r="S50" s="44">
        <v>372349</v>
      </c>
      <c r="T50" s="44">
        <v>11</v>
      </c>
      <c r="U50" s="90"/>
      <c r="V50" s="50">
        <f t="shared" si="10"/>
        <v>0.9047619047619051</v>
      </c>
    </row>
    <row r="51" spans="18:22" x14ac:dyDescent="0.3">
      <c r="R51" s="87"/>
      <c r="S51" s="44">
        <v>373000</v>
      </c>
      <c r="T51" s="44">
        <v>12</v>
      </c>
      <c r="U51" s="90"/>
      <c r="V51" s="50">
        <f t="shared" si="10"/>
        <v>0.95238095238095277</v>
      </c>
    </row>
    <row r="52" spans="18:22" ht="15" thickBot="1" x14ac:dyDescent="0.35">
      <c r="R52" s="88"/>
      <c r="S52" s="51">
        <v>377787</v>
      </c>
      <c r="T52" s="51">
        <v>2</v>
      </c>
      <c r="U52" s="91"/>
      <c r="V52" s="52">
        <f t="shared" si="10"/>
        <v>1.0000000000000004</v>
      </c>
    </row>
    <row r="53" spans="18:22" x14ac:dyDescent="0.3">
      <c r="R53" s="86">
        <v>4</v>
      </c>
      <c r="S53" s="48">
        <v>344856</v>
      </c>
      <c r="T53" s="48">
        <v>9</v>
      </c>
      <c r="U53" s="89">
        <f>R53/$R$320</f>
        <v>0.21052631578947367</v>
      </c>
      <c r="V53" s="49">
        <f>1/COUNT($S$53:$S$64)</f>
        <v>8.3333333333333329E-2</v>
      </c>
    </row>
    <row r="54" spans="18:22" x14ac:dyDescent="0.3">
      <c r="R54" s="87"/>
      <c r="S54" s="44">
        <v>350096</v>
      </c>
      <c r="T54" s="44">
        <v>10</v>
      </c>
      <c r="U54" s="90"/>
      <c r="V54" s="50">
        <f>V53+1/COUNT($S$53:$S$64)</f>
        <v>0.16666666666666666</v>
      </c>
    </row>
    <row r="55" spans="18:22" x14ac:dyDescent="0.3">
      <c r="R55" s="87"/>
      <c r="S55" s="44">
        <v>350489</v>
      </c>
      <c r="T55" s="44">
        <v>15</v>
      </c>
      <c r="U55" s="90"/>
      <c r="V55" s="50">
        <f t="shared" ref="V55:V64" si="11">V54+1/COUNT($S$53:$S$64)</f>
        <v>0.25</v>
      </c>
    </row>
    <row r="56" spans="18:22" x14ac:dyDescent="0.3">
      <c r="R56" s="87"/>
      <c r="S56" s="44">
        <v>356495</v>
      </c>
      <c r="T56" s="44">
        <v>2</v>
      </c>
      <c r="U56" s="90"/>
      <c r="V56" s="50">
        <f t="shared" si="11"/>
        <v>0.33333333333333331</v>
      </c>
    </row>
    <row r="57" spans="18:22" x14ac:dyDescent="0.3">
      <c r="R57" s="87"/>
      <c r="S57" s="44">
        <v>359447</v>
      </c>
      <c r="T57" s="44">
        <v>2</v>
      </c>
      <c r="U57" s="90"/>
      <c r="V57" s="50">
        <f t="shared" si="11"/>
        <v>0.41666666666666663</v>
      </c>
    </row>
    <row r="58" spans="18:22" x14ac:dyDescent="0.3">
      <c r="R58" s="87"/>
      <c r="S58" s="44">
        <v>360275</v>
      </c>
      <c r="T58" s="44">
        <v>5</v>
      </c>
      <c r="U58" s="90"/>
      <c r="V58" s="50">
        <f t="shared" si="11"/>
        <v>0.49999999999999994</v>
      </c>
    </row>
    <row r="59" spans="18:22" x14ac:dyDescent="0.3">
      <c r="R59" s="87"/>
      <c r="S59" s="44">
        <v>360343</v>
      </c>
      <c r="T59" s="44">
        <v>14</v>
      </c>
      <c r="U59" s="90"/>
      <c r="V59" s="50">
        <f t="shared" si="11"/>
        <v>0.58333333333333326</v>
      </c>
    </row>
    <row r="60" spans="18:22" x14ac:dyDescent="0.3">
      <c r="R60" s="87"/>
      <c r="S60" s="44">
        <v>362795</v>
      </c>
      <c r="T60" s="44">
        <v>10</v>
      </c>
      <c r="U60" s="90"/>
      <c r="V60" s="50">
        <f t="shared" si="11"/>
        <v>0.66666666666666663</v>
      </c>
    </row>
    <row r="61" spans="18:22" x14ac:dyDescent="0.3">
      <c r="R61" s="87"/>
      <c r="S61" s="44">
        <v>373925</v>
      </c>
      <c r="T61" s="44">
        <v>11</v>
      </c>
      <c r="U61" s="90"/>
      <c r="V61" s="50">
        <f t="shared" si="11"/>
        <v>0.75</v>
      </c>
    </row>
    <row r="62" spans="18:22" x14ac:dyDescent="0.3">
      <c r="R62" s="87"/>
      <c r="S62" s="44">
        <v>380993</v>
      </c>
      <c r="T62" s="44">
        <v>15</v>
      </c>
      <c r="U62" s="90"/>
      <c r="V62" s="50">
        <f t="shared" si="11"/>
        <v>0.83333333333333337</v>
      </c>
    </row>
    <row r="63" spans="18:22" x14ac:dyDescent="0.3">
      <c r="R63" s="87"/>
      <c r="S63" s="44">
        <v>382254</v>
      </c>
      <c r="T63" s="44">
        <v>0</v>
      </c>
      <c r="U63" s="90"/>
      <c r="V63" s="50">
        <f t="shared" si="11"/>
        <v>0.91666666666666674</v>
      </c>
    </row>
    <row r="64" spans="18:22" ht="15" thickBot="1" x14ac:dyDescent="0.35">
      <c r="R64" s="88"/>
      <c r="S64" s="51">
        <v>382854</v>
      </c>
      <c r="T64" s="51">
        <v>4</v>
      </c>
      <c r="U64" s="91"/>
      <c r="V64" s="52">
        <f t="shared" si="11"/>
        <v>1</v>
      </c>
    </row>
    <row r="65" spans="18:22" x14ac:dyDescent="0.3">
      <c r="R65" s="86">
        <v>5</v>
      </c>
      <c r="S65" s="48">
        <v>346004</v>
      </c>
      <c r="T65" s="48">
        <v>10</v>
      </c>
      <c r="U65" s="89">
        <f>R65/$R$320</f>
        <v>0.26315789473684209</v>
      </c>
      <c r="V65" s="49">
        <f>1/COUNT($S$65:$S$83)</f>
        <v>5.2631578947368418E-2</v>
      </c>
    </row>
    <row r="66" spans="18:22" x14ac:dyDescent="0.3">
      <c r="R66" s="87"/>
      <c r="S66" s="44">
        <v>346010</v>
      </c>
      <c r="T66" s="44">
        <v>15</v>
      </c>
      <c r="U66" s="90"/>
      <c r="V66" s="50">
        <f>V65+1/COUNT($S$65:$S$83)</f>
        <v>0.10526315789473684</v>
      </c>
    </row>
    <row r="67" spans="18:22" x14ac:dyDescent="0.3">
      <c r="R67" s="87"/>
      <c r="S67" s="44">
        <v>350111</v>
      </c>
      <c r="T67" s="44">
        <v>7</v>
      </c>
      <c r="U67" s="90"/>
      <c r="V67" s="50">
        <f t="shared" ref="V67:V83" si="12">V66+1/COUNT($S$65:$S$83)</f>
        <v>0.15789473684210525</v>
      </c>
    </row>
    <row r="68" spans="18:22" x14ac:dyDescent="0.3">
      <c r="R68" s="87"/>
      <c r="S68" s="44">
        <v>350487</v>
      </c>
      <c r="T68" s="44">
        <v>15</v>
      </c>
      <c r="U68" s="90"/>
      <c r="V68" s="50">
        <f t="shared" si="12"/>
        <v>0.21052631578947367</v>
      </c>
    </row>
    <row r="69" spans="18:22" x14ac:dyDescent="0.3">
      <c r="R69" s="87"/>
      <c r="S69" s="44">
        <v>351587</v>
      </c>
      <c r="T69" s="44">
        <v>0</v>
      </c>
      <c r="U69" s="90"/>
      <c r="V69" s="50">
        <f t="shared" si="12"/>
        <v>0.26315789473684209</v>
      </c>
    </row>
    <row r="70" spans="18:22" x14ac:dyDescent="0.3">
      <c r="R70" s="87"/>
      <c r="S70" s="44">
        <v>354312</v>
      </c>
      <c r="T70" s="44">
        <v>7</v>
      </c>
      <c r="U70" s="90"/>
      <c r="V70" s="50">
        <f t="shared" si="12"/>
        <v>0.31578947368421051</v>
      </c>
    </row>
    <row r="71" spans="18:22" x14ac:dyDescent="0.3">
      <c r="R71" s="87"/>
      <c r="S71" s="44">
        <v>358467</v>
      </c>
      <c r="T71" s="44">
        <v>12</v>
      </c>
      <c r="U71" s="90"/>
      <c r="V71" s="50">
        <f t="shared" si="12"/>
        <v>0.36842105263157893</v>
      </c>
    </row>
    <row r="72" spans="18:22" x14ac:dyDescent="0.3">
      <c r="R72" s="87"/>
      <c r="S72" s="44">
        <v>358555</v>
      </c>
      <c r="T72" s="44">
        <v>9</v>
      </c>
      <c r="U72" s="90"/>
      <c r="V72" s="50">
        <f t="shared" si="12"/>
        <v>0.42105263157894735</v>
      </c>
    </row>
    <row r="73" spans="18:22" x14ac:dyDescent="0.3">
      <c r="R73" s="87"/>
      <c r="S73" s="44">
        <v>359236</v>
      </c>
      <c r="T73" s="44">
        <v>6</v>
      </c>
      <c r="U73" s="90"/>
      <c r="V73" s="50">
        <f t="shared" si="12"/>
        <v>0.47368421052631576</v>
      </c>
    </row>
    <row r="74" spans="18:22" x14ac:dyDescent="0.3">
      <c r="R74" s="87"/>
      <c r="S74" s="44">
        <v>359240</v>
      </c>
      <c r="T74" s="44">
        <v>1</v>
      </c>
      <c r="U74" s="90"/>
      <c r="V74" s="50">
        <f t="shared" si="12"/>
        <v>0.52631578947368418</v>
      </c>
    </row>
    <row r="75" spans="18:22" x14ac:dyDescent="0.3">
      <c r="R75" s="87"/>
      <c r="S75" s="44">
        <v>362223</v>
      </c>
      <c r="T75" s="44">
        <v>6</v>
      </c>
      <c r="U75" s="90"/>
      <c r="V75" s="50">
        <f t="shared" si="12"/>
        <v>0.57894736842105265</v>
      </c>
    </row>
    <row r="76" spans="18:22" x14ac:dyDescent="0.3">
      <c r="R76" s="87"/>
      <c r="S76" s="44">
        <v>362861</v>
      </c>
      <c r="T76" s="44">
        <v>14</v>
      </c>
      <c r="U76" s="90"/>
      <c r="V76" s="50">
        <f t="shared" si="12"/>
        <v>0.63157894736842102</v>
      </c>
    </row>
    <row r="77" spans="18:22" x14ac:dyDescent="0.3">
      <c r="R77" s="87"/>
      <c r="S77" s="44">
        <v>366072</v>
      </c>
      <c r="T77" s="44">
        <v>15</v>
      </c>
      <c r="U77" s="90"/>
      <c r="V77" s="50">
        <f t="shared" si="12"/>
        <v>0.68421052631578938</v>
      </c>
    </row>
    <row r="78" spans="18:22" x14ac:dyDescent="0.3">
      <c r="R78" s="87"/>
      <c r="S78" s="44">
        <v>371690</v>
      </c>
      <c r="T78" s="44">
        <v>12</v>
      </c>
      <c r="U78" s="90"/>
      <c r="V78" s="50">
        <f t="shared" si="12"/>
        <v>0.73684210526315774</v>
      </c>
    </row>
    <row r="79" spans="18:22" x14ac:dyDescent="0.3">
      <c r="R79" s="87"/>
      <c r="S79" s="44">
        <v>372302</v>
      </c>
      <c r="T79" s="44">
        <v>7</v>
      </c>
      <c r="U79" s="90"/>
      <c r="V79" s="50">
        <f t="shared" si="12"/>
        <v>0.78947368421052611</v>
      </c>
    </row>
    <row r="80" spans="18:22" x14ac:dyDescent="0.3">
      <c r="R80" s="87"/>
      <c r="S80" s="44">
        <v>375326</v>
      </c>
      <c r="T80" s="44">
        <v>15</v>
      </c>
      <c r="U80" s="90"/>
      <c r="V80" s="50">
        <f t="shared" si="12"/>
        <v>0.84210526315789447</v>
      </c>
    </row>
    <row r="81" spans="18:22" x14ac:dyDescent="0.3">
      <c r="R81" s="87"/>
      <c r="S81" s="44">
        <v>377902</v>
      </c>
      <c r="T81" s="44">
        <v>13</v>
      </c>
      <c r="U81" s="90"/>
      <c r="V81" s="50">
        <f t="shared" si="12"/>
        <v>0.89473684210526283</v>
      </c>
    </row>
    <row r="82" spans="18:22" x14ac:dyDescent="0.3">
      <c r="R82" s="87"/>
      <c r="S82" s="44">
        <v>377933</v>
      </c>
      <c r="T82" s="44">
        <v>15</v>
      </c>
      <c r="U82" s="90"/>
      <c r="V82" s="50">
        <f t="shared" si="12"/>
        <v>0.94736842105263119</v>
      </c>
    </row>
    <row r="83" spans="18:22" ht="15" thickBot="1" x14ac:dyDescent="0.35">
      <c r="R83" s="88"/>
      <c r="S83" s="51">
        <v>378925</v>
      </c>
      <c r="T83" s="51">
        <v>13</v>
      </c>
      <c r="U83" s="91"/>
      <c r="V83" s="52">
        <f t="shared" si="12"/>
        <v>0.99999999999999956</v>
      </c>
    </row>
    <row r="84" spans="18:22" x14ac:dyDescent="0.3">
      <c r="R84" s="86">
        <v>6</v>
      </c>
      <c r="S84" s="48">
        <v>342306</v>
      </c>
      <c r="T84" s="48">
        <v>9</v>
      </c>
      <c r="U84" s="89">
        <f>R84/$R$320</f>
        <v>0.31578947368421051</v>
      </c>
      <c r="V84" s="49">
        <f>1/COUNT($S$84:$S$96)</f>
        <v>7.6923076923076927E-2</v>
      </c>
    </row>
    <row r="85" spans="18:22" x14ac:dyDescent="0.3">
      <c r="R85" s="87"/>
      <c r="S85" s="44">
        <v>344348</v>
      </c>
      <c r="T85" s="44">
        <v>13</v>
      </c>
      <c r="U85" s="90"/>
      <c r="V85" s="50">
        <f>V84+1/COUNT($S$84:$S$96)</f>
        <v>0.15384615384615385</v>
      </c>
    </row>
    <row r="86" spans="18:22" x14ac:dyDescent="0.3">
      <c r="R86" s="87"/>
      <c r="S86" s="44">
        <v>350000</v>
      </c>
      <c r="T86" s="44">
        <v>1</v>
      </c>
      <c r="U86" s="90"/>
      <c r="V86" s="50">
        <f t="shared" ref="V86:V96" si="13">V85+1/COUNT($S$84:$S$96)</f>
        <v>0.23076923076923078</v>
      </c>
    </row>
    <row r="87" spans="18:22" x14ac:dyDescent="0.3">
      <c r="R87" s="87"/>
      <c r="S87" s="44">
        <v>350095</v>
      </c>
      <c r="T87" s="44">
        <v>11</v>
      </c>
      <c r="U87" s="90"/>
      <c r="V87" s="50">
        <f t="shared" si="13"/>
        <v>0.30769230769230771</v>
      </c>
    </row>
    <row r="88" spans="18:22" x14ac:dyDescent="0.3">
      <c r="R88" s="87"/>
      <c r="S88" s="44">
        <v>350103</v>
      </c>
      <c r="T88" s="44">
        <v>9</v>
      </c>
      <c r="U88" s="90"/>
      <c r="V88" s="50">
        <f t="shared" si="13"/>
        <v>0.38461538461538464</v>
      </c>
    </row>
    <row r="89" spans="18:22" x14ac:dyDescent="0.3">
      <c r="R89" s="87"/>
      <c r="S89" s="44">
        <v>350527</v>
      </c>
      <c r="T89" s="44">
        <v>0</v>
      </c>
      <c r="U89" s="90"/>
      <c r="V89" s="50">
        <f t="shared" si="13"/>
        <v>0.46153846153846156</v>
      </c>
    </row>
    <row r="90" spans="18:22" x14ac:dyDescent="0.3">
      <c r="R90" s="87"/>
      <c r="S90" s="44">
        <v>357294</v>
      </c>
      <c r="T90" s="44">
        <v>12</v>
      </c>
      <c r="U90" s="90"/>
      <c r="V90" s="50">
        <f t="shared" si="13"/>
        <v>0.53846153846153855</v>
      </c>
    </row>
    <row r="91" spans="18:22" x14ac:dyDescent="0.3">
      <c r="R91" s="87"/>
      <c r="S91" s="44">
        <v>362649</v>
      </c>
      <c r="T91" s="44">
        <v>4</v>
      </c>
      <c r="U91" s="90"/>
      <c r="V91" s="50">
        <f t="shared" si="13"/>
        <v>0.61538461538461542</v>
      </c>
    </row>
    <row r="92" spans="18:22" x14ac:dyDescent="0.3">
      <c r="R92" s="87"/>
      <c r="S92" s="44">
        <v>372070</v>
      </c>
      <c r="T92" s="44">
        <v>13</v>
      </c>
      <c r="U92" s="90"/>
      <c r="V92" s="50">
        <f t="shared" si="13"/>
        <v>0.69230769230769229</v>
      </c>
    </row>
    <row r="93" spans="18:22" x14ac:dyDescent="0.3">
      <c r="R93" s="87"/>
      <c r="S93" s="44">
        <v>372317</v>
      </c>
      <c r="T93" s="44">
        <v>2</v>
      </c>
      <c r="U93" s="90"/>
      <c r="V93" s="50">
        <f t="shared" si="13"/>
        <v>0.76923076923076916</v>
      </c>
    </row>
    <row r="94" spans="18:22" x14ac:dyDescent="0.3">
      <c r="R94" s="87"/>
      <c r="S94" s="44">
        <v>372739</v>
      </c>
      <c r="T94" s="44">
        <v>13</v>
      </c>
      <c r="U94" s="90"/>
      <c r="V94" s="50">
        <f t="shared" si="13"/>
        <v>0.84615384615384603</v>
      </c>
    </row>
    <row r="95" spans="18:22" x14ac:dyDescent="0.3">
      <c r="R95" s="87"/>
      <c r="S95" s="44">
        <v>374535</v>
      </c>
      <c r="T95" s="44">
        <v>10</v>
      </c>
      <c r="U95" s="90"/>
      <c r="V95" s="50">
        <f t="shared" si="13"/>
        <v>0.92307692307692291</v>
      </c>
    </row>
    <row r="96" spans="18:22" ht="15" thickBot="1" x14ac:dyDescent="0.35">
      <c r="R96" s="88"/>
      <c r="S96" s="51">
        <v>380919</v>
      </c>
      <c r="T96" s="51">
        <v>12</v>
      </c>
      <c r="U96" s="91"/>
      <c r="V96" s="52">
        <f t="shared" si="13"/>
        <v>0.99999999999999978</v>
      </c>
    </row>
    <row r="97" spans="18:22" x14ac:dyDescent="0.3">
      <c r="R97" s="86">
        <v>7</v>
      </c>
      <c r="S97" s="48">
        <v>345882</v>
      </c>
      <c r="T97" s="48">
        <v>8</v>
      </c>
      <c r="U97" s="89">
        <f>R97/$R$320</f>
        <v>0.36842105263157893</v>
      </c>
      <c r="V97" s="49">
        <f>1/COUNT($S$97:$S$112)</f>
        <v>6.25E-2</v>
      </c>
    </row>
    <row r="98" spans="18:22" x14ac:dyDescent="0.3">
      <c r="R98" s="87"/>
      <c r="S98" s="44">
        <v>345998</v>
      </c>
      <c r="T98" s="44">
        <v>5</v>
      </c>
      <c r="U98" s="90"/>
      <c r="V98" s="50">
        <f>V97+1/COUNT($S$97:$S$112)</f>
        <v>0.125</v>
      </c>
    </row>
    <row r="99" spans="18:22" x14ac:dyDescent="0.3">
      <c r="R99" s="87"/>
      <c r="S99" s="44">
        <v>349566</v>
      </c>
      <c r="T99" s="44">
        <v>8</v>
      </c>
      <c r="U99" s="90"/>
      <c r="V99" s="50">
        <f t="shared" ref="V99:V112" si="14">V98+1/COUNT($S$97:$S$112)</f>
        <v>0.1875</v>
      </c>
    </row>
    <row r="100" spans="18:22" x14ac:dyDescent="0.3">
      <c r="R100" s="87"/>
      <c r="S100" s="44">
        <v>349998</v>
      </c>
      <c r="T100" s="44">
        <v>6</v>
      </c>
      <c r="U100" s="90"/>
      <c r="V100" s="50">
        <f t="shared" si="14"/>
        <v>0.25</v>
      </c>
    </row>
    <row r="101" spans="18:22" x14ac:dyDescent="0.3">
      <c r="R101" s="87"/>
      <c r="S101" s="44">
        <v>350002</v>
      </c>
      <c r="T101" s="44">
        <v>15</v>
      </c>
      <c r="U101" s="90"/>
      <c r="V101" s="50">
        <f t="shared" si="14"/>
        <v>0.3125</v>
      </c>
    </row>
    <row r="102" spans="18:22" x14ac:dyDescent="0.3">
      <c r="R102" s="87"/>
      <c r="S102" s="44">
        <v>350099</v>
      </c>
      <c r="T102" s="44">
        <v>12</v>
      </c>
      <c r="U102" s="90"/>
      <c r="V102" s="50">
        <f t="shared" si="14"/>
        <v>0.375</v>
      </c>
    </row>
    <row r="103" spans="18:22" x14ac:dyDescent="0.3">
      <c r="R103" s="87"/>
      <c r="S103" s="44">
        <v>357126</v>
      </c>
      <c r="T103" s="44">
        <v>3</v>
      </c>
      <c r="U103" s="90"/>
      <c r="V103" s="50">
        <f t="shared" si="14"/>
        <v>0.4375</v>
      </c>
    </row>
    <row r="104" spans="18:22" x14ac:dyDescent="0.3">
      <c r="R104" s="87"/>
      <c r="S104" s="44">
        <v>360660</v>
      </c>
      <c r="T104" s="44">
        <v>15</v>
      </c>
      <c r="U104" s="90"/>
      <c r="V104" s="50">
        <f t="shared" si="14"/>
        <v>0.5</v>
      </c>
    </row>
    <row r="105" spans="18:22" x14ac:dyDescent="0.3">
      <c r="R105" s="87"/>
      <c r="S105" s="44">
        <v>366133</v>
      </c>
      <c r="T105" s="44">
        <v>9</v>
      </c>
      <c r="U105" s="90"/>
      <c r="V105" s="50">
        <f t="shared" si="14"/>
        <v>0.5625</v>
      </c>
    </row>
    <row r="106" spans="18:22" x14ac:dyDescent="0.3">
      <c r="R106" s="87"/>
      <c r="S106" s="44">
        <v>371106</v>
      </c>
      <c r="T106" s="44">
        <v>10</v>
      </c>
      <c r="U106" s="90"/>
      <c r="V106" s="50">
        <f t="shared" si="14"/>
        <v>0.625</v>
      </c>
    </row>
    <row r="107" spans="18:22" x14ac:dyDescent="0.3">
      <c r="R107" s="87"/>
      <c r="S107" s="44">
        <v>372297</v>
      </c>
      <c r="T107" s="44">
        <v>3</v>
      </c>
      <c r="U107" s="90"/>
      <c r="V107" s="50">
        <f t="shared" si="14"/>
        <v>0.6875</v>
      </c>
    </row>
    <row r="108" spans="18:22" x14ac:dyDescent="0.3">
      <c r="R108" s="87"/>
      <c r="S108" s="44">
        <v>372300</v>
      </c>
      <c r="T108" s="44">
        <v>1</v>
      </c>
      <c r="U108" s="90"/>
      <c r="V108" s="50">
        <f t="shared" si="14"/>
        <v>0.75</v>
      </c>
    </row>
    <row r="109" spans="18:22" x14ac:dyDescent="0.3">
      <c r="R109" s="87"/>
      <c r="S109" s="44">
        <v>374172</v>
      </c>
      <c r="T109" s="44">
        <v>0</v>
      </c>
      <c r="U109" s="90"/>
      <c r="V109" s="50">
        <f t="shared" si="14"/>
        <v>0.8125</v>
      </c>
    </row>
    <row r="110" spans="18:22" x14ac:dyDescent="0.3">
      <c r="R110" s="87"/>
      <c r="S110" s="44">
        <v>377934</v>
      </c>
      <c r="T110" s="44">
        <v>12</v>
      </c>
      <c r="U110" s="90"/>
      <c r="V110" s="50">
        <f t="shared" si="14"/>
        <v>0.875</v>
      </c>
    </row>
    <row r="111" spans="18:22" x14ac:dyDescent="0.3">
      <c r="R111" s="87"/>
      <c r="S111" s="44">
        <v>377976</v>
      </c>
      <c r="T111" s="44">
        <v>13</v>
      </c>
      <c r="U111" s="90"/>
      <c r="V111" s="50">
        <f t="shared" si="14"/>
        <v>0.9375</v>
      </c>
    </row>
    <row r="112" spans="18:22" ht="15" thickBot="1" x14ac:dyDescent="0.35">
      <c r="R112" s="88"/>
      <c r="S112" s="51">
        <v>379994</v>
      </c>
      <c r="T112" s="51">
        <v>5</v>
      </c>
      <c r="U112" s="91"/>
      <c r="V112" s="52">
        <f t="shared" si="14"/>
        <v>1</v>
      </c>
    </row>
    <row r="113" spans="18:22" x14ac:dyDescent="0.3">
      <c r="R113" s="86">
        <v>8</v>
      </c>
      <c r="S113" s="48">
        <v>342738</v>
      </c>
      <c r="T113" s="48">
        <v>0</v>
      </c>
      <c r="U113" s="89">
        <f>R113/$R$320</f>
        <v>0.42105263157894735</v>
      </c>
      <c r="V113" s="49">
        <f>1/COUNT($S$113:$S$128)</f>
        <v>6.25E-2</v>
      </c>
    </row>
    <row r="114" spans="18:22" x14ac:dyDescent="0.3">
      <c r="R114" s="87"/>
      <c r="S114" s="44">
        <v>350104</v>
      </c>
      <c r="T114" s="44">
        <v>8</v>
      </c>
      <c r="U114" s="90"/>
      <c r="V114" s="50">
        <f>V113+1/COUNT($S$113:$S$128)</f>
        <v>0.125</v>
      </c>
    </row>
    <row r="115" spans="18:22" x14ac:dyDescent="0.3">
      <c r="R115" s="87"/>
      <c r="S115" s="44">
        <v>350114</v>
      </c>
      <c r="T115" s="44">
        <v>14</v>
      </c>
      <c r="U115" s="90"/>
      <c r="V115" s="50">
        <f t="shared" ref="V115:V128" si="15">V114+1/COUNT($S$113:$S$128)</f>
        <v>0.1875</v>
      </c>
    </row>
    <row r="116" spans="18:22" x14ac:dyDescent="0.3">
      <c r="R116" s="87"/>
      <c r="S116" s="44">
        <v>352506</v>
      </c>
      <c r="T116" s="44">
        <v>7</v>
      </c>
      <c r="U116" s="90"/>
      <c r="V116" s="50">
        <f t="shared" si="15"/>
        <v>0.25</v>
      </c>
    </row>
    <row r="117" spans="18:22" x14ac:dyDescent="0.3">
      <c r="R117" s="87"/>
      <c r="S117" s="44">
        <v>358166</v>
      </c>
      <c r="T117" s="44">
        <v>2</v>
      </c>
      <c r="U117" s="90"/>
      <c r="V117" s="50">
        <f t="shared" si="15"/>
        <v>0.3125</v>
      </c>
    </row>
    <row r="118" spans="18:22" x14ac:dyDescent="0.3">
      <c r="R118" s="87"/>
      <c r="S118" s="44">
        <v>358538</v>
      </c>
      <c r="T118" s="44">
        <v>9</v>
      </c>
      <c r="U118" s="90"/>
      <c r="V118" s="50">
        <f t="shared" si="15"/>
        <v>0.375</v>
      </c>
    </row>
    <row r="119" spans="18:22" x14ac:dyDescent="0.3">
      <c r="R119" s="87"/>
      <c r="S119" s="44">
        <v>359233</v>
      </c>
      <c r="T119" s="44">
        <v>6</v>
      </c>
      <c r="U119" s="90"/>
      <c r="V119" s="50">
        <f t="shared" si="15"/>
        <v>0.4375</v>
      </c>
    </row>
    <row r="120" spans="18:22" x14ac:dyDescent="0.3">
      <c r="R120" s="87"/>
      <c r="S120" s="44">
        <v>360594</v>
      </c>
      <c r="T120" s="44">
        <v>14</v>
      </c>
      <c r="U120" s="90"/>
      <c r="V120" s="50">
        <f t="shared" si="15"/>
        <v>0.5</v>
      </c>
    </row>
    <row r="121" spans="18:22" x14ac:dyDescent="0.3">
      <c r="R121" s="87"/>
      <c r="S121" s="44">
        <v>360650</v>
      </c>
      <c r="T121" s="44">
        <v>14</v>
      </c>
      <c r="U121" s="90"/>
      <c r="V121" s="50">
        <f t="shared" si="15"/>
        <v>0.5625</v>
      </c>
    </row>
    <row r="122" spans="18:22" x14ac:dyDescent="0.3">
      <c r="R122" s="87"/>
      <c r="S122" s="44">
        <v>360655</v>
      </c>
      <c r="T122" s="44">
        <v>8</v>
      </c>
      <c r="U122" s="90"/>
      <c r="V122" s="50">
        <f t="shared" si="15"/>
        <v>0.625</v>
      </c>
    </row>
    <row r="123" spans="18:22" x14ac:dyDescent="0.3">
      <c r="R123" s="87"/>
      <c r="S123" s="44">
        <v>362208</v>
      </c>
      <c r="T123" s="44">
        <v>11</v>
      </c>
      <c r="U123" s="90"/>
      <c r="V123" s="50">
        <f t="shared" si="15"/>
        <v>0.6875</v>
      </c>
    </row>
    <row r="124" spans="18:22" x14ac:dyDescent="0.3">
      <c r="R124" s="87"/>
      <c r="S124" s="44">
        <v>362654</v>
      </c>
      <c r="T124" s="44">
        <v>4</v>
      </c>
      <c r="U124" s="90"/>
      <c r="V124" s="50">
        <f t="shared" si="15"/>
        <v>0.75</v>
      </c>
    </row>
    <row r="125" spans="18:22" x14ac:dyDescent="0.3">
      <c r="R125" s="87"/>
      <c r="S125" s="44">
        <v>363664</v>
      </c>
      <c r="T125" s="44">
        <v>2</v>
      </c>
      <c r="U125" s="90"/>
      <c r="V125" s="50">
        <f t="shared" si="15"/>
        <v>0.8125</v>
      </c>
    </row>
    <row r="126" spans="18:22" x14ac:dyDescent="0.3">
      <c r="R126" s="87"/>
      <c r="S126" s="44">
        <v>372335</v>
      </c>
      <c r="T126" s="44">
        <v>3</v>
      </c>
      <c r="U126" s="90"/>
      <c r="V126" s="50">
        <f t="shared" si="15"/>
        <v>0.875</v>
      </c>
    </row>
    <row r="127" spans="18:22" x14ac:dyDescent="0.3">
      <c r="R127" s="87"/>
      <c r="S127" s="44">
        <v>374171</v>
      </c>
      <c r="T127" s="44">
        <v>4</v>
      </c>
      <c r="U127" s="90"/>
      <c r="V127" s="50">
        <f t="shared" si="15"/>
        <v>0.9375</v>
      </c>
    </row>
    <row r="128" spans="18:22" ht="15" thickBot="1" x14ac:dyDescent="0.35">
      <c r="R128" s="88"/>
      <c r="S128" s="51">
        <v>376220</v>
      </c>
      <c r="T128" s="51">
        <v>13</v>
      </c>
      <c r="U128" s="91"/>
      <c r="V128" s="52">
        <f t="shared" si="15"/>
        <v>1</v>
      </c>
    </row>
    <row r="129" spans="18:22" x14ac:dyDescent="0.3">
      <c r="R129" s="86">
        <v>9</v>
      </c>
      <c r="S129" s="48">
        <v>342723</v>
      </c>
      <c r="T129" s="48">
        <v>8</v>
      </c>
      <c r="U129" s="89">
        <f>R129/$R$320</f>
        <v>0.47368421052631576</v>
      </c>
      <c r="V129" s="49">
        <f>1/COUNT($S$129:$S$145)</f>
        <v>5.8823529411764705E-2</v>
      </c>
    </row>
    <row r="130" spans="18:22" x14ac:dyDescent="0.3">
      <c r="R130" s="87"/>
      <c r="S130" s="44">
        <v>344852</v>
      </c>
      <c r="T130" s="44">
        <v>7</v>
      </c>
      <c r="U130" s="90"/>
      <c r="V130" s="50">
        <f>V129+1/COUNT($S$129:$S$145)</f>
        <v>0.11764705882352941</v>
      </c>
    </row>
    <row r="131" spans="18:22" x14ac:dyDescent="0.3">
      <c r="R131" s="87"/>
      <c r="S131" s="6">
        <v>345922</v>
      </c>
      <c r="T131" s="6">
        <v>11</v>
      </c>
      <c r="U131" s="90"/>
      <c r="V131" s="50">
        <f t="shared" ref="V131:V145" si="16">V130+1/COUNT($S$129:$S$145)</f>
        <v>0.1764705882352941</v>
      </c>
    </row>
    <row r="132" spans="18:22" x14ac:dyDescent="0.3">
      <c r="R132" s="87"/>
      <c r="S132" s="44">
        <v>345934</v>
      </c>
      <c r="T132" s="44">
        <v>13</v>
      </c>
      <c r="U132" s="90"/>
      <c r="V132" s="50">
        <f t="shared" si="16"/>
        <v>0.23529411764705882</v>
      </c>
    </row>
    <row r="133" spans="18:22" x14ac:dyDescent="0.3">
      <c r="R133" s="87"/>
      <c r="S133" s="44">
        <v>348559</v>
      </c>
      <c r="T133" s="44">
        <v>11</v>
      </c>
      <c r="U133" s="90"/>
      <c r="V133" s="50">
        <f t="shared" si="16"/>
        <v>0.29411764705882354</v>
      </c>
    </row>
    <row r="134" spans="18:22" x14ac:dyDescent="0.3">
      <c r="R134" s="87"/>
      <c r="S134" s="44">
        <v>349565</v>
      </c>
      <c r="T134" s="44">
        <v>2</v>
      </c>
      <c r="U134" s="90"/>
      <c r="V134" s="50">
        <f t="shared" si="16"/>
        <v>0.35294117647058826</v>
      </c>
    </row>
    <row r="135" spans="18:22" x14ac:dyDescent="0.3">
      <c r="R135" s="87"/>
      <c r="S135" s="44">
        <v>350108</v>
      </c>
      <c r="T135" s="44">
        <v>7</v>
      </c>
      <c r="U135" s="90"/>
      <c r="V135" s="50">
        <f t="shared" si="16"/>
        <v>0.41176470588235298</v>
      </c>
    </row>
    <row r="136" spans="18:22" x14ac:dyDescent="0.3">
      <c r="R136" s="87"/>
      <c r="S136" s="44">
        <v>350115</v>
      </c>
      <c r="T136" s="44">
        <v>15</v>
      </c>
      <c r="U136" s="90"/>
      <c r="V136" s="50">
        <f t="shared" si="16"/>
        <v>0.4705882352941177</v>
      </c>
    </row>
    <row r="137" spans="18:22" x14ac:dyDescent="0.3">
      <c r="R137" s="87"/>
      <c r="S137" s="44">
        <v>350117</v>
      </c>
      <c r="T137" s="44">
        <v>6</v>
      </c>
      <c r="U137" s="90"/>
      <c r="V137" s="50">
        <f t="shared" si="16"/>
        <v>0.52941176470588236</v>
      </c>
    </row>
    <row r="138" spans="18:22" x14ac:dyDescent="0.3">
      <c r="R138" s="87"/>
      <c r="S138" s="53">
        <v>351909</v>
      </c>
      <c r="T138" s="53">
        <v>7</v>
      </c>
      <c r="U138" s="90"/>
      <c r="V138" s="50">
        <f t="shared" si="16"/>
        <v>0.58823529411764708</v>
      </c>
    </row>
    <row r="139" spans="18:22" x14ac:dyDescent="0.3">
      <c r="R139" s="87"/>
      <c r="S139" s="44">
        <v>351984</v>
      </c>
      <c r="T139" s="44">
        <v>12</v>
      </c>
      <c r="U139" s="90"/>
      <c r="V139" s="50">
        <f t="shared" si="16"/>
        <v>0.6470588235294118</v>
      </c>
    </row>
    <row r="140" spans="18:22" x14ac:dyDescent="0.3">
      <c r="R140" s="87"/>
      <c r="S140" s="44">
        <v>356698</v>
      </c>
      <c r="T140" s="44">
        <v>2</v>
      </c>
      <c r="U140" s="90"/>
      <c r="V140" s="50">
        <f t="shared" si="16"/>
        <v>0.70588235294117652</v>
      </c>
    </row>
    <row r="141" spans="18:22" x14ac:dyDescent="0.3">
      <c r="R141" s="87"/>
      <c r="S141" s="44">
        <v>358454</v>
      </c>
      <c r="T141" s="44">
        <v>0</v>
      </c>
      <c r="U141" s="90"/>
      <c r="V141" s="50">
        <f t="shared" si="16"/>
        <v>0.76470588235294124</v>
      </c>
    </row>
    <row r="142" spans="18:22" x14ac:dyDescent="0.3">
      <c r="R142" s="87"/>
      <c r="S142" s="44">
        <v>361210</v>
      </c>
      <c r="T142" s="44">
        <v>1</v>
      </c>
      <c r="U142" s="90"/>
      <c r="V142" s="50">
        <f t="shared" si="16"/>
        <v>0.82352941176470595</v>
      </c>
    </row>
    <row r="143" spans="18:22" x14ac:dyDescent="0.3">
      <c r="R143" s="87"/>
      <c r="S143" s="44">
        <v>361248</v>
      </c>
      <c r="T143" s="44">
        <v>9</v>
      </c>
      <c r="U143" s="90"/>
      <c r="V143" s="50">
        <f t="shared" si="16"/>
        <v>0.88235294117647067</v>
      </c>
    </row>
    <row r="144" spans="18:22" x14ac:dyDescent="0.3">
      <c r="R144" s="87"/>
      <c r="S144" s="44">
        <v>362053</v>
      </c>
      <c r="T144" s="44">
        <v>0</v>
      </c>
      <c r="U144" s="90"/>
      <c r="V144" s="50">
        <f t="shared" si="16"/>
        <v>0.94117647058823539</v>
      </c>
    </row>
    <row r="145" spans="18:22" ht="15" thickBot="1" x14ac:dyDescent="0.35">
      <c r="R145" s="88"/>
      <c r="S145" s="51">
        <v>378707</v>
      </c>
      <c r="T145" s="51">
        <v>9</v>
      </c>
      <c r="U145" s="91"/>
      <c r="V145" s="52">
        <f t="shared" si="16"/>
        <v>1</v>
      </c>
    </row>
    <row r="146" spans="18:22" x14ac:dyDescent="0.3">
      <c r="R146" s="86">
        <v>10</v>
      </c>
      <c r="S146" s="48">
        <v>349578</v>
      </c>
      <c r="T146" s="48">
        <v>13</v>
      </c>
      <c r="U146" s="89">
        <f>R146/$R$320</f>
        <v>0.52631578947368418</v>
      </c>
      <c r="V146" s="49">
        <f>1/COUNT($S$146:$S$159)</f>
        <v>7.1428571428571425E-2</v>
      </c>
    </row>
    <row r="147" spans="18:22" x14ac:dyDescent="0.3">
      <c r="R147" s="87"/>
      <c r="S147" s="44">
        <v>350097</v>
      </c>
      <c r="T147" s="44">
        <v>12</v>
      </c>
      <c r="U147" s="90"/>
      <c r="V147" s="50">
        <f>V146+1/COUNT($S$146:$S$159)</f>
        <v>0.14285714285714285</v>
      </c>
    </row>
    <row r="148" spans="18:22" x14ac:dyDescent="0.3">
      <c r="R148" s="87"/>
      <c r="S148" s="44">
        <v>352423</v>
      </c>
      <c r="T148" s="44">
        <v>0</v>
      </c>
      <c r="U148" s="90"/>
      <c r="V148" s="50">
        <f t="shared" ref="V148:V159" si="17">V147+1/COUNT($S$146:$S$159)</f>
        <v>0.21428571428571427</v>
      </c>
    </row>
    <row r="149" spans="18:22" x14ac:dyDescent="0.3">
      <c r="R149" s="87"/>
      <c r="S149" s="44">
        <v>356496</v>
      </c>
      <c r="T149" s="44">
        <v>7</v>
      </c>
      <c r="U149" s="90"/>
      <c r="V149" s="50">
        <f t="shared" si="17"/>
        <v>0.2857142857142857</v>
      </c>
    </row>
    <row r="150" spans="18:22" x14ac:dyDescent="0.3">
      <c r="R150" s="87"/>
      <c r="S150" s="44">
        <v>357347</v>
      </c>
      <c r="T150" s="44">
        <v>2</v>
      </c>
      <c r="U150" s="90"/>
      <c r="V150" s="50">
        <f t="shared" si="17"/>
        <v>0.3571428571428571</v>
      </c>
    </row>
    <row r="151" spans="18:22" x14ac:dyDescent="0.3">
      <c r="R151" s="87"/>
      <c r="S151" s="44">
        <v>359803</v>
      </c>
      <c r="T151" s="44">
        <v>7</v>
      </c>
      <c r="U151" s="90"/>
      <c r="V151" s="50">
        <f t="shared" si="17"/>
        <v>0.42857142857142849</v>
      </c>
    </row>
    <row r="152" spans="18:22" x14ac:dyDescent="0.3">
      <c r="R152" s="87"/>
      <c r="S152" s="44">
        <v>360653</v>
      </c>
      <c r="T152" s="44">
        <v>10</v>
      </c>
      <c r="U152" s="90"/>
      <c r="V152" s="50">
        <f t="shared" si="17"/>
        <v>0.49999999999999989</v>
      </c>
    </row>
    <row r="153" spans="18:22" x14ac:dyDescent="0.3">
      <c r="R153" s="87"/>
      <c r="S153" s="44">
        <v>361325</v>
      </c>
      <c r="T153" s="44">
        <v>11</v>
      </c>
      <c r="U153" s="90"/>
      <c r="V153" s="50">
        <f t="shared" si="17"/>
        <v>0.57142857142857129</v>
      </c>
    </row>
    <row r="154" spans="18:22" x14ac:dyDescent="0.3">
      <c r="R154" s="87"/>
      <c r="S154" s="44">
        <v>362799</v>
      </c>
      <c r="T154" s="44">
        <v>12</v>
      </c>
      <c r="U154" s="90"/>
      <c r="V154" s="50">
        <f t="shared" si="17"/>
        <v>0.64285714285714268</v>
      </c>
    </row>
    <row r="155" spans="18:22" x14ac:dyDescent="0.3">
      <c r="R155" s="87"/>
      <c r="S155" s="44">
        <v>372059</v>
      </c>
      <c r="T155" s="44">
        <v>11</v>
      </c>
      <c r="U155" s="90"/>
      <c r="V155" s="50">
        <f t="shared" si="17"/>
        <v>0.71428571428571408</v>
      </c>
    </row>
    <row r="156" spans="18:22" x14ac:dyDescent="0.3">
      <c r="R156" s="87"/>
      <c r="S156" s="44">
        <v>372458</v>
      </c>
      <c r="T156" s="44">
        <v>5</v>
      </c>
      <c r="U156" s="90"/>
      <c r="V156" s="50">
        <f t="shared" si="17"/>
        <v>0.78571428571428548</v>
      </c>
    </row>
    <row r="157" spans="18:22" x14ac:dyDescent="0.3">
      <c r="R157" s="87"/>
      <c r="S157" s="44">
        <v>376268</v>
      </c>
      <c r="T157" s="44">
        <v>14</v>
      </c>
      <c r="U157" s="90"/>
      <c r="V157" s="50">
        <f t="shared" si="17"/>
        <v>0.85714285714285687</v>
      </c>
    </row>
    <row r="158" spans="18:22" x14ac:dyDescent="0.3">
      <c r="R158" s="87"/>
      <c r="S158" s="44">
        <v>379989</v>
      </c>
      <c r="T158" s="44">
        <v>13</v>
      </c>
      <c r="U158" s="90"/>
      <c r="V158" s="50">
        <f t="shared" si="17"/>
        <v>0.92857142857142827</v>
      </c>
    </row>
    <row r="159" spans="18:22" ht="15" thickBot="1" x14ac:dyDescent="0.35">
      <c r="R159" s="88"/>
      <c r="S159" s="51">
        <v>380935</v>
      </c>
      <c r="T159" s="51">
        <v>13</v>
      </c>
      <c r="U159" s="91"/>
      <c r="V159" s="52">
        <f t="shared" si="17"/>
        <v>0.99999999999999967</v>
      </c>
    </row>
    <row r="160" spans="18:22" x14ac:dyDescent="0.3">
      <c r="R160" s="86">
        <v>11</v>
      </c>
      <c r="S160" s="48">
        <v>346243</v>
      </c>
      <c r="T160" s="48">
        <v>15</v>
      </c>
      <c r="U160" s="89">
        <f>R160/$R$320</f>
        <v>0.57894736842105265</v>
      </c>
      <c r="V160" s="49">
        <f>1/COUNT($S$160:$S$176)</f>
        <v>5.8823529411764705E-2</v>
      </c>
    </row>
    <row r="161" spans="18:22" x14ac:dyDescent="0.3">
      <c r="R161" s="87"/>
      <c r="S161" s="44">
        <v>350506</v>
      </c>
      <c r="T161" s="44">
        <v>11</v>
      </c>
      <c r="U161" s="90"/>
      <c r="V161" s="50">
        <f>V160+1/COUNT($S$160:$S$176)</f>
        <v>0.11764705882352941</v>
      </c>
    </row>
    <row r="162" spans="18:22" x14ac:dyDescent="0.3">
      <c r="R162" s="87"/>
      <c r="S162" s="44">
        <v>358542</v>
      </c>
      <c r="T162" s="44">
        <v>13</v>
      </c>
      <c r="U162" s="90"/>
      <c r="V162" s="50">
        <f t="shared" ref="V162:V176" si="18">V161+1/COUNT($S$160:$S$176)</f>
        <v>0.1764705882352941</v>
      </c>
    </row>
    <row r="163" spans="18:22" x14ac:dyDescent="0.3">
      <c r="R163" s="87"/>
      <c r="S163" s="44">
        <v>359802</v>
      </c>
      <c r="T163" s="44">
        <v>6</v>
      </c>
      <c r="U163" s="90"/>
      <c r="V163" s="50">
        <f t="shared" si="18"/>
        <v>0.23529411764705882</v>
      </c>
    </row>
    <row r="164" spans="18:22" x14ac:dyDescent="0.3">
      <c r="R164" s="87"/>
      <c r="S164" s="44">
        <v>360640</v>
      </c>
      <c r="T164" s="44">
        <v>15</v>
      </c>
      <c r="U164" s="90"/>
      <c r="V164" s="50">
        <f t="shared" si="18"/>
        <v>0.29411764705882354</v>
      </c>
    </row>
    <row r="165" spans="18:22" x14ac:dyDescent="0.3">
      <c r="R165" s="87"/>
      <c r="S165" s="44">
        <v>360649</v>
      </c>
      <c r="T165" s="44">
        <v>11</v>
      </c>
      <c r="U165" s="90"/>
      <c r="V165" s="50">
        <f t="shared" si="18"/>
        <v>0.35294117647058826</v>
      </c>
    </row>
    <row r="166" spans="18:22" x14ac:dyDescent="0.3">
      <c r="R166" s="87"/>
      <c r="S166" s="44">
        <v>360652</v>
      </c>
      <c r="T166" s="44">
        <v>8</v>
      </c>
      <c r="U166" s="90"/>
      <c r="V166" s="50">
        <f t="shared" si="18"/>
        <v>0.41176470588235298</v>
      </c>
    </row>
    <row r="167" spans="18:22" x14ac:dyDescent="0.3">
      <c r="R167" s="87"/>
      <c r="S167" s="44">
        <v>361456</v>
      </c>
      <c r="T167" s="44">
        <v>3</v>
      </c>
      <c r="U167" s="90"/>
      <c r="V167" s="50">
        <f t="shared" si="18"/>
        <v>0.4705882352941177</v>
      </c>
    </row>
    <row r="168" spans="18:22" x14ac:dyDescent="0.3">
      <c r="R168" s="87"/>
      <c r="S168" s="44">
        <v>366233</v>
      </c>
      <c r="T168" s="44">
        <v>1</v>
      </c>
      <c r="U168" s="90"/>
      <c r="V168" s="50">
        <f t="shared" si="18"/>
        <v>0.52941176470588236</v>
      </c>
    </row>
    <row r="169" spans="18:22" x14ac:dyDescent="0.3">
      <c r="R169" s="87"/>
      <c r="S169" s="44">
        <v>372325</v>
      </c>
      <c r="T169" s="44">
        <v>0</v>
      </c>
      <c r="U169" s="90"/>
      <c r="V169" s="50">
        <f t="shared" si="18"/>
        <v>0.58823529411764708</v>
      </c>
    </row>
    <row r="170" spans="18:22" x14ac:dyDescent="0.3">
      <c r="R170" s="87"/>
      <c r="S170" s="44">
        <v>373298</v>
      </c>
      <c r="T170" s="44">
        <v>2</v>
      </c>
      <c r="U170" s="90"/>
      <c r="V170" s="50">
        <f t="shared" si="18"/>
        <v>0.6470588235294118</v>
      </c>
    </row>
    <row r="171" spans="18:22" x14ac:dyDescent="0.3">
      <c r="R171" s="87"/>
      <c r="S171" s="44">
        <v>376266</v>
      </c>
      <c r="T171" s="44">
        <v>0</v>
      </c>
      <c r="U171" s="90"/>
      <c r="V171" s="50">
        <f t="shared" si="18"/>
        <v>0.70588235294117652</v>
      </c>
    </row>
    <row r="172" spans="18:22" x14ac:dyDescent="0.3">
      <c r="R172" s="87"/>
      <c r="S172" s="44">
        <v>376302</v>
      </c>
      <c r="T172" s="44">
        <v>10</v>
      </c>
      <c r="U172" s="90"/>
      <c r="V172" s="50">
        <f t="shared" si="18"/>
        <v>0.76470588235294124</v>
      </c>
    </row>
    <row r="173" spans="18:22" x14ac:dyDescent="0.3">
      <c r="R173" s="87"/>
      <c r="S173" s="44">
        <v>379639</v>
      </c>
      <c r="T173" s="44">
        <v>8</v>
      </c>
      <c r="U173" s="90"/>
      <c r="V173" s="50">
        <f t="shared" si="18"/>
        <v>0.82352941176470595</v>
      </c>
    </row>
    <row r="174" spans="18:22" x14ac:dyDescent="0.3">
      <c r="R174" s="87"/>
      <c r="S174" s="44">
        <v>380000</v>
      </c>
      <c r="T174" s="44">
        <v>7</v>
      </c>
      <c r="U174" s="90"/>
      <c r="V174" s="50">
        <f t="shared" si="18"/>
        <v>0.88235294117647067</v>
      </c>
    </row>
    <row r="175" spans="18:22" x14ac:dyDescent="0.3">
      <c r="R175" s="87"/>
      <c r="S175" s="44">
        <v>382225</v>
      </c>
      <c r="T175" s="44">
        <v>9</v>
      </c>
      <c r="U175" s="90"/>
      <c r="V175" s="50">
        <f t="shared" si="18"/>
        <v>0.94117647058823539</v>
      </c>
    </row>
    <row r="176" spans="18:22" ht="15" thickBot="1" x14ac:dyDescent="0.35">
      <c r="R176" s="88"/>
      <c r="S176" s="51">
        <v>382325</v>
      </c>
      <c r="T176" s="51">
        <v>1</v>
      </c>
      <c r="U176" s="91"/>
      <c r="V176" s="52">
        <f t="shared" si="18"/>
        <v>1</v>
      </c>
    </row>
    <row r="177" spans="18:22" x14ac:dyDescent="0.3">
      <c r="R177" s="86">
        <v>12</v>
      </c>
      <c r="S177" s="48">
        <v>342735</v>
      </c>
      <c r="T177" s="48">
        <v>14</v>
      </c>
      <c r="U177" s="89">
        <f>R177/$R$320</f>
        <v>0.63157894736842102</v>
      </c>
      <c r="V177" s="49">
        <f>1/COUNT($S$177:$S$194)</f>
        <v>5.5555555555555552E-2</v>
      </c>
    </row>
    <row r="178" spans="18:22" x14ac:dyDescent="0.3">
      <c r="R178" s="87"/>
      <c r="S178" s="44">
        <v>345915</v>
      </c>
      <c r="T178" s="44">
        <v>0</v>
      </c>
      <c r="U178" s="90"/>
      <c r="V178" s="50">
        <f>V177+1/COUNT($S$177:$S$194)</f>
        <v>0.1111111111111111</v>
      </c>
    </row>
    <row r="179" spans="18:22" x14ac:dyDescent="0.3">
      <c r="R179" s="87"/>
      <c r="S179" s="44">
        <v>345997</v>
      </c>
      <c r="T179" s="44">
        <v>10</v>
      </c>
      <c r="U179" s="90"/>
      <c r="V179" s="50">
        <f t="shared" ref="V179:V194" si="19">V178+1/COUNT($S$177:$S$194)</f>
        <v>0.16666666666666666</v>
      </c>
    </row>
    <row r="180" spans="18:22" x14ac:dyDescent="0.3">
      <c r="R180" s="87"/>
      <c r="S180" s="44">
        <v>346108</v>
      </c>
      <c r="T180" s="44">
        <v>12</v>
      </c>
      <c r="U180" s="90"/>
      <c r="V180" s="50">
        <f t="shared" si="19"/>
        <v>0.22222222222222221</v>
      </c>
    </row>
    <row r="181" spans="18:22" x14ac:dyDescent="0.3">
      <c r="R181" s="87"/>
      <c r="S181" s="44">
        <v>350501</v>
      </c>
      <c r="T181" s="44">
        <v>10</v>
      </c>
      <c r="U181" s="90"/>
      <c r="V181" s="50">
        <f t="shared" si="19"/>
        <v>0.27777777777777779</v>
      </c>
    </row>
    <row r="182" spans="18:22" x14ac:dyDescent="0.3">
      <c r="R182" s="87"/>
      <c r="S182" s="44">
        <v>359804</v>
      </c>
      <c r="T182" s="44">
        <v>2</v>
      </c>
      <c r="U182" s="90"/>
      <c r="V182" s="50">
        <f t="shared" si="19"/>
        <v>0.33333333333333337</v>
      </c>
    </row>
    <row r="183" spans="18:22" x14ac:dyDescent="0.3">
      <c r="R183" s="87"/>
      <c r="S183" s="44">
        <v>359806</v>
      </c>
      <c r="T183" s="44">
        <v>15</v>
      </c>
      <c r="U183" s="90"/>
      <c r="V183" s="50">
        <f t="shared" si="19"/>
        <v>0.38888888888888895</v>
      </c>
    </row>
    <row r="184" spans="18:22" x14ac:dyDescent="0.3">
      <c r="R184" s="87"/>
      <c r="S184" s="44">
        <v>361225</v>
      </c>
      <c r="T184" s="44">
        <v>11</v>
      </c>
      <c r="U184" s="90"/>
      <c r="V184" s="50">
        <f t="shared" si="19"/>
        <v>0.44444444444444453</v>
      </c>
    </row>
    <row r="185" spans="18:22" x14ac:dyDescent="0.3">
      <c r="R185" s="87"/>
      <c r="S185" s="44">
        <v>362698</v>
      </c>
      <c r="T185" s="44">
        <v>2</v>
      </c>
      <c r="U185" s="90"/>
      <c r="V185" s="50">
        <f t="shared" si="19"/>
        <v>0.50000000000000011</v>
      </c>
    </row>
    <row r="186" spans="18:22" x14ac:dyDescent="0.3">
      <c r="R186" s="87"/>
      <c r="S186" s="44">
        <v>362974</v>
      </c>
      <c r="T186" s="44">
        <v>5</v>
      </c>
      <c r="U186" s="90"/>
      <c r="V186" s="50">
        <f t="shared" si="19"/>
        <v>0.55555555555555569</v>
      </c>
    </row>
    <row r="187" spans="18:22" x14ac:dyDescent="0.3">
      <c r="R187" s="87"/>
      <c r="S187" s="44">
        <v>362976</v>
      </c>
      <c r="T187" s="44">
        <v>13</v>
      </c>
      <c r="U187" s="90"/>
      <c r="V187" s="50">
        <f t="shared" si="19"/>
        <v>0.61111111111111127</v>
      </c>
    </row>
    <row r="188" spans="18:22" x14ac:dyDescent="0.3">
      <c r="R188" s="87"/>
      <c r="S188" s="44">
        <v>363002</v>
      </c>
      <c r="T188" s="44">
        <v>0</v>
      </c>
      <c r="U188" s="90"/>
      <c r="V188" s="50">
        <f t="shared" si="19"/>
        <v>0.66666666666666685</v>
      </c>
    </row>
    <row r="189" spans="18:22" x14ac:dyDescent="0.3">
      <c r="R189" s="87"/>
      <c r="S189" s="44">
        <v>363004</v>
      </c>
      <c r="T189" s="44">
        <v>11</v>
      </c>
      <c r="U189" s="90"/>
      <c r="V189" s="50">
        <f t="shared" si="19"/>
        <v>0.72222222222222243</v>
      </c>
    </row>
    <row r="190" spans="18:22" x14ac:dyDescent="0.3">
      <c r="R190" s="87"/>
      <c r="S190" s="44">
        <v>365575</v>
      </c>
      <c r="T190" s="44">
        <v>12</v>
      </c>
      <c r="U190" s="90"/>
      <c r="V190" s="50">
        <f t="shared" si="19"/>
        <v>0.77777777777777801</v>
      </c>
    </row>
    <row r="191" spans="18:22" x14ac:dyDescent="0.3">
      <c r="R191" s="87"/>
      <c r="S191" s="44">
        <v>367902</v>
      </c>
      <c r="T191" s="44">
        <v>3</v>
      </c>
      <c r="U191" s="90"/>
      <c r="V191" s="50">
        <f t="shared" si="19"/>
        <v>0.83333333333333359</v>
      </c>
    </row>
    <row r="192" spans="18:22" x14ac:dyDescent="0.3">
      <c r="R192" s="87"/>
      <c r="S192" s="44">
        <v>371699</v>
      </c>
      <c r="T192" s="44">
        <v>11</v>
      </c>
      <c r="U192" s="90"/>
      <c r="V192" s="50">
        <f t="shared" si="19"/>
        <v>0.88888888888888917</v>
      </c>
    </row>
    <row r="193" spans="18:22" x14ac:dyDescent="0.3">
      <c r="R193" s="87"/>
      <c r="S193" s="44">
        <v>376280</v>
      </c>
      <c r="T193" s="44">
        <v>6</v>
      </c>
      <c r="U193" s="90"/>
      <c r="V193" s="50">
        <f t="shared" si="19"/>
        <v>0.94444444444444475</v>
      </c>
    </row>
    <row r="194" spans="18:22" ht="15" thickBot="1" x14ac:dyDescent="0.35">
      <c r="R194" s="88"/>
      <c r="S194" s="51">
        <v>376734</v>
      </c>
      <c r="T194" s="51">
        <v>1</v>
      </c>
      <c r="U194" s="91"/>
      <c r="V194" s="52">
        <f t="shared" si="19"/>
        <v>1.0000000000000002</v>
      </c>
    </row>
    <row r="195" spans="18:22" x14ac:dyDescent="0.3">
      <c r="R195" s="86">
        <v>13</v>
      </c>
      <c r="S195" s="48">
        <v>343000</v>
      </c>
      <c r="T195" s="48">
        <v>6</v>
      </c>
      <c r="U195" s="89">
        <f>R195/$R$320</f>
        <v>0.68421052631578949</v>
      </c>
      <c r="V195" s="49">
        <f>1/COUNT($S$195:$S$206)</f>
        <v>8.3333333333333329E-2</v>
      </c>
    </row>
    <row r="196" spans="18:22" x14ac:dyDescent="0.3">
      <c r="R196" s="87"/>
      <c r="S196" s="44">
        <v>352511</v>
      </c>
      <c r="T196" s="44">
        <v>4</v>
      </c>
      <c r="U196" s="90"/>
      <c r="V196" s="50">
        <f>V195+1/COUNT($S$195:$S$206)</f>
        <v>0.16666666666666666</v>
      </c>
    </row>
    <row r="197" spans="18:22" x14ac:dyDescent="0.3">
      <c r="R197" s="87"/>
      <c r="S197" s="44">
        <v>360654</v>
      </c>
      <c r="T197" s="44">
        <v>0</v>
      </c>
      <c r="U197" s="90"/>
      <c r="V197" s="50">
        <f t="shared" ref="V197:V206" si="20">V196+1/COUNT($S$195:$S$206)</f>
        <v>0.25</v>
      </c>
    </row>
    <row r="198" spans="18:22" x14ac:dyDescent="0.3">
      <c r="R198" s="87"/>
      <c r="S198" s="44">
        <v>361314</v>
      </c>
      <c r="T198" s="44">
        <v>9</v>
      </c>
      <c r="U198" s="90"/>
      <c r="V198" s="50">
        <f t="shared" si="20"/>
        <v>0.33333333333333331</v>
      </c>
    </row>
    <row r="199" spans="18:22" x14ac:dyDescent="0.3">
      <c r="R199" s="87"/>
      <c r="S199" s="44">
        <v>361937</v>
      </c>
      <c r="T199" s="44">
        <v>11</v>
      </c>
      <c r="U199" s="90"/>
      <c r="V199" s="50">
        <f t="shared" si="20"/>
        <v>0.41666666666666663</v>
      </c>
    </row>
    <row r="200" spans="18:22" x14ac:dyDescent="0.3">
      <c r="R200" s="87"/>
      <c r="S200" s="44">
        <v>372049</v>
      </c>
      <c r="T200" s="44">
        <v>12</v>
      </c>
      <c r="U200" s="90"/>
      <c r="V200" s="50">
        <f t="shared" si="20"/>
        <v>0.49999999999999994</v>
      </c>
    </row>
    <row r="201" spans="18:22" x14ac:dyDescent="0.3">
      <c r="R201" s="87"/>
      <c r="S201" s="44">
        <v>377042</v>
      </c>
      <c r="T201" s="44">
        <v>15</v>
      </c>
      <c r="U201" s="90"/>
      <c r="V201" s="50">
        <f t="shared" si="20"/>
        <v>0.58333333333333326</v>
      </c>
    </row>
    <row r="202" spans="18:22" x14ac:dyDescent="0.3">
      <c r="R202" s="87"/>
      <c r="S202" s="44">
        <v>379562</v>
      </c>
      <c r="T202" s="44">
        <v>4</v>
      </c>
      <c r="U202" s="90"/>
      <c r="V202" s="50">
        <f t="shared" si="20"/>
        <v>0.66666666666666663</v>
      </c>
    </row>
    <row r="203" spans="18:22" x14ac:dyDescent="0.3">
      <c r="R203" s="87"/>
      <c r="S203" s="44">
        <v>379858</v>
      </c>
      <c r="T203" s="44">
        <v>6</v>
      </c>
      <c r="U203" s="90"/>
      <c r="V203" s="50">
        <f t="shared" si="20"/>
        <v>0.75</v>
      </c>
    </row>
    <row r="204" spans="18:22" x14ac:dyDescent="0.3">
      <c r="R204" s="87"/>
      <c r="S204" s="44">
        <v>380966</v>
      </c>
      <c r="T204" s="44">
        <v>8</v>
      </c>
      <c r="U204" s="90"/>
      <c r="V204" s="50">
        <f t="shared" si="20"/>
        <v>0.83333333333333337</v>
      </c>
    </row>
    <row r="205" spans="18:22" x14ac:dyDescent="0.3">
      <c r="R205" s="87"/>
      <c r="S205" s="44">
        <v>381003</v>
      </c>
      <c r="T205" s="44">
        <v>14</v>
      </c>
      <c r="U205" s="90"/>
      <c r="V205" s="50">
        <f t="shared" si="20"/>
        <v>0.91666666666666674</v>
      </c>
    </row>
    <row r="206" spans="18:22" ht="15" thickBot="1" x14ac:dyDescent="0.35">
      <c r="R206" s="88"/>
      <c r="S206" s="51">
        <v>382206</v>
      </c>
      <c r="T206" s="51">
        <v>13</v>
      </c>
      <c r="U206" s="91"/>
      <c r="V206" s="52">
        <f t="shared" si="20"/>
        <v>1</v>
      </c>
    </row>
    <row r="207" spans="18:22" x14ac:dyDescent="0.3">
      <c r="R207" s="86">
        <v>14</v>
      </c>
      <c r="S207" s="48">
        <v>344292</v>
      </c>
      <c r="T207" s="48">
        <v>4</v>
      </c>
      <c r="U207" s="89">
        <f>R207/$R$320</f>
        <v>0.73684210526315785</v>
      </c>
      <c r="V207" s="49">
        <f>1/COUNT($S$207:$S$226)</f>
        <v>0.05</v>
      </c>
    </row>
    <row r="208" spans="18:22" x14ac:dyDescent="0.3">
      <c r="R208" s="87"/>
      <c r="S208" s="44">
        <v>346857</v>
      </c>
      <c r="T208" s="44">
        <v>11</v>
      </c>
      <c r="U208" s="90"/>
      <c r="V208" s="50">
        <f>V207+1/COUNT($S$207:$S$226)</f>
        <v>0.1</v>
      </c>
    </row>
    <row r="209" spans="18:22" x14ac:dyDescent="0.3">
      <c r="R209" s="87"/>
      <c r="S209" s="44">
        <v>349568</v>
      </c>
      <c r="T209" s="44">
        <v>3</v>
      </c>
      <c r="U209" s="90"/>
      <c r="V209" s="50">
        <f t="shared" ref="V209:V226" si="21">V208+1/COUNT($S$207:$S$226)</f>
        <v>0.15000000000000002</v>
      </c>
    </row>
    <row r="210" spans="18:22" x14ac:dyDescent="0.3">
      <c r="R210" s="87"/>
      <c r="S210" s="44">
        <v>349589</v>
      </c>
      <c r="T210" s="44">
        <v>13</v>
      </c>
      <c r="U210" s="90"/>
      <c r="V210" s="50">
        <f t="shared" si="21"/>
        <v>0.2</v>
      </c>
    </row>
    <row r="211" spans="18:22" x14ac:dyDescent="0.3">
      <c r="R211" s="87"/>
      <c r="S211" s="44">
        <v>350498</v>
      </c>
      <c r="T211" s="44">
        <v>2</v>
      </c>
      <c r="U211" s="90"/>
      <c r="V211" s="50">
        <f t="shared" si="21"/>
        <v>0.25</v>
      </c>
    </row>
    <row r="212" spans="18:22" x14ac:dyDescent="0.3">
      <c r="R212" s="87"/>
      <c r="S212" s="44">
        <v>355316</v>
      </c>
      <c r="T212" s="44">
        <v>1</v>
      </c>
      <c r="U212" s="90"/>
      <c r="V212" s="50">
        <f t="shared" si="21"/>
        <v>0.3</v>
      </c>
    </row>
    <row r="213" spans="18:22" x14ac:dyDescent="0.3">
      <c r="R213" s="87"/>
      <c r="S213" s="44">
        <v>362582</v>
      </c>
      <c r="T213" s="44">
        <v>3</v>
      </c>
      <c r="U213" s="90"/>
      <c r="V213" s="50">
        <f t="shared" si="21"/>
        <v>0.35</v>
      </c>
    </row>
    <row r="214" spans="18:22" x14ac:dyDescent="0.3">
      <c r="R214" s="87"/>
      <c r="S214" s="44">
        <v>363001</v>
      </c>
      <c r="T214" s="44">
        <v>4</v>
      </c>
      <c r="U214" s="90"/>
      <c r="V214" s="50">
        <f t="shared" si="21"/>
        <v>0.39999999999999997</v>
      </c>
    </row>
    <row r="215" spans="18:22" x14ac:dyDescent="0.3">
      <c r="R215" s="87"/>
      <c r="S215" s="44">
        <v>364540</v>
      </c>
      <c r="T215" s="44">
        <v>12</v>
      </c>
      <c r="U215" s="90"/>
      <c r="V215" s="50">
        <f t="shared" si="21"/>
        <v>0.44999999999999996</v>
      </c>
    </row>
    <row r="216" spans="18:22" x14ac:dyDescent="0.3">
      <c r="R216" s="87"/>
      <c r="S216" s="44">
        <v>365567</v>
      </c>
      <c r="T216" s="44">
        <v>2</v>
      </c>
      <c r="U216" s="90"/>
      <c r="V216" s="50">
        <f t="shared" si="21"/>
        <v>0.49999999999999994</v>
      </c>
    </row>
    <row r="217" spans="18:22" x14ac:dyDescent="0.3">
      <c r="R217" s="87"/>
      <c r="S217" s="44">
        <v>366144</v>
      </c>
      <c r="T217" s="44">
        <v>3</v>
      </c>
      <c r="U217" s="90"/>
      <c r="V217" s="50">
        <f t="shared" si="21"/>
        <v>0.54999999999999993</v>
      </c>
    </row>
    <row r="218" spans="18:22" x14ac:dyDescent="0.3">
      <c r="R218" s="87"/>
      <c r="S218" s="44">
        <v>372323</v>
      </c>
      <c r="T218" s="44">
        <v>9</v>
      </c>
      <c r="U218" s="90"/>
      <c r="V218" s="50">
        <f t="shared" si="21"/>
        <v>0.6</v>
      </c>
    </row>
    <row r="219" spans="18:22" x14ac:dyDescent="0.3">
      <c r="R219" s="87"/>
      <c r="S219" s="44">
        <v>376218</v>
      </c>
      <c r="T219" s="44">
        <v>13</v>
      </c>
      <c r="U219" s="90"/>
      <c r="V219" s="50">
        <f t="shared" si="21"/>
        <v>0.65</v>
      </c>
    </row>
    <row r="220" spans="18:22" x14ac:dyDescent="0.3">
      <c r="R220" s="87"/>
      <c r="S220" s="44">
        <v>376255</v>
      </c>
      <c r="T220" s="44">
        <v>13</v>
      </c>
      <c r="U220" s="90"/>
      <c r="V220" s="50">
        <f t="shared" si="21"/>
        <v>0.70000000000000007</v>
      </c>
    </row>
    <row r="221" spans="18:22" x14ac:dyDescent="0.3">
      <c r="R221" s="87"/>
      <c r="S221" s="44">
        <v>376788</v>
      </c>
      <c r="T221" s="44">
        <v>6</v>
      </c>
      <c r="U221" s="90"/>
      <c r="V221" s="50">
        <f t="shared" si="21"/>
        <v>0.75000000000000011</v>
      </c>
    </row>
    <row r="222" spans="18:22" x14ac:dyDescent="0.3">
      <c r="R222" s="87"/>
      <c r="S222" s="44">
        <v>376999</v>
      </c>
      <c r="T222" s="44">
        <v>6</v>
      </c>
      <c r="U222" s="90"/>
      <c r="V222" s="50">
        <f t="shared" si="21"/>
        <v>0.80000000000000016</v>
      </c>
    </row>
    <row r="223" spans="18:22" x14ac:dyDescent="0.3">
      <c r="R223" s="87"/>
      <c r="S223" s="44">
        <v>379687</v>
      </c>
      <c r="T223" s="44">
        <v>14</v>
      </c>
      <c r="U223" s="90"/>
      <c r="V223" s="50">
        <f t="shared" si="21"/>
        <v>0.8500000000000002</v>
      </c>
    </row>
    <row r="224" spans="18:22" x14ac:dyDescent="0.3">
      <c r="R224" s="87"/>
      <c r="S224" s="44">
        <v>379863</v>
      </c>
      <c r="T224" s="44">
        <v>12</v>
      </c>
      <c r="U224" s="90"/>
      <c r="V224" s="50">
        <f t="shared" si="21"/>
        <v>0.90000000000000024</v>
      </c>
    </row>
    <row r="225" spans="18:22" x14ac:dyDescent="0.3">
      <c r="R225" s="87"/>
      <c r="S225" s="44">
        <v>379928</v>
      </c>
      <c r="T225" s="44">
        <v>14</v>
      </c>
      <c r="U225" s="90"/>
      <c r="V225" s="50">
        <f t="shared" si="21"/>
        <v>0.95000000000000029</v>
      </c>
    </row>
    <row r="226" spans="18:22" ht="15" thickBot="1" x14ac:dyDescent="0.35">
      <c r="R226" s="88"/>
      <c r="S226" s="51">
        <v>380992</v>
      </c>
      <c r="T226" s="51">
        <v>13</v>
      </c>
      <c r="U226" s="91"/>
      <c r="V226" s="52">
        <f t="shared" si="21"/>
        <v>1.0000000000000002</v>
      </c>
    </row>
    <row r="227" spans="18:22" x14ac:dyDescent="0.3">
      <c r="R227" s="86">
        <v>15</v>
      </c>
      <c r="S227" s="48">
        <v>346242</v>
      </c>
      <c r="T227" s="48">
        <v>1</v>
      </c>
      <c r="U227" s="89">
        <f>R227/$R$320</f>
        <v>0.78947368421052633</v>
      </c>
      <c r="V227" s="49">
        <f>1/COUNT($S$227:$S$243)</f>
        <v>5.8823529411764705E-2</v>
      </c>
    </row>
    <row r="228" spans="18:22" x14ac:dyDescent="0.3">
      <c r="R228" s="87"/>
      <c r="S228" s="44">
        <v>350116</v>
      </c>
      <c r="T228" s="44">
        <v>3</v>
      </c>
      <c r="U228" s="90"/>
      <c r="V228" s="50">
        <f>V227+1/COUNT($S$227:$S$243)</f>
        <v>0.11764705882352941</v>
      </c>
    </row>
    <row r="229" spans="18:22" x14ac:dyDescent="0.3">
      <c r="R229" s="87"/>
      <c r="S229" s="44">
        <v>354558</v>
      </c>
      <c r="T229" s="44">
        <v>3</v>
      </c>
      <c r="U229" s="90"/>
      <c r="V229" s="50">
        <f t="shared" ref="V229:V243" si="22">V228+1/COUNT($S$227:$S$243)</f>
        <v>0.1764705882352941</v>
      </c>
    </row>
    <row r="230" spans="18:22" x14ac:dyDescent="0.3">
      <c r="R230" s="87"/>
      <c r="S230" s="53">
        <v>356426</v>
      </c>
      <c r="T230" s="53">
        <v>9</v>
      </c>
      <c r="U230" s="90"/>
      <c r="V230" s="50">
        <f t="shared" si="22"/>
        <v>0.23529411764705882</v>
      </c>
    </row>
    <row r="231" spans="18:22" x14ac:dyDescent="0.3">
      <c r="R231" s="87"/>
      <c r="S231" s="44">
        <v>359234</v>
      </c>
      <c r="T231" s="44">
        <v>11</v>
      </c>
      <c r="U231" s="90"/>
      <c r="V231" s="50">
        <f t="shared" si="22"/>
        <v>0.29411764705882354</v>
      </c>
    </row>
    <row r="232" spans="18:22" x14ac:dyDescent="0.3">
      <c r="R232" s="87"/>
      <c r="S232" s="44">
        <v>359479</v>
      </c>
      <c r="T232" s="44">
        <v>5</v>
      </c>
      <c r="U232" s="90"/>
      <c r="V232" s="50">
        <f t="shared" si="22"/>
        <v>0.35294117647058826</v>
      </c>
    </row>
    <row r="233" spans="18:22" x14ac:dyDescent="0.3">
      <c r="R233" s="87"/>
      <c r="S233" s="44">
        <v>361369</v>
      </c>
      <c r="T233" s="44">
        <v>10</v>
      </c>
      <c r="U233" s="90"/>
      <c r="V233" s="50">
        <f t="shared" si="22"/>
        <v>0.41176470588235298</v>
      </c>
    </row>
    <row r="234" spans="18:22" x14ac:dyDescent="0.3">
      <c r="R234" s="87"/>
      <c r="S234" s="44">
        <v>362701</v>
      </c>
      <c r="T234" s="44">
        <v>6</v>
      </c>
      <c r="U234" s="90"/>
      <c r="V234" s="50">
        <f t="shared" si="22"/>
        <v>0.4705882352941177</v>
      </c>
    </row>
    <row r="235" spans="18:22" x14ac:dyDescent="0.3">
      <c r="R235" s="87"/>
      <c r="S235" s="44">
        <v>362977</v>
      </c>
      <c r="T235" s="44">
        <v>5</v>
      </c>
      <c r="U235" s="90"/>
      <c r="V235" s="50">
        <f t="shared" si="22"/>
        <v>0.52941176470588236</v>
      </c>
    </row>
    <row r="236" spans="18:22" x14ac:dyDescent="0.3">
      <c r="R236" s="87"/>
      <c r="S236" s="44">
        <v>372315</v>
      </c>
      <c r="T236" s="44">
        <v>14</v>
      </c>
      <c r="U236" s="90"/>
      <c r="V236" s="50">
        <f t="shared" si="22"/>
        <v>0.58823529411764708</v>
      </c>
    </row>
    <row r="237" spans="18:22" x14ac:dyDescent="0.3">
      <c r="R237" s="87"/>
      <c r="S237" s="44">
        <v>372326</v>
      </c>
      <c r="T237" s="44">
        <v>12</v>
      </c>
      <c r="U237" s="90"/>
      <c r="V237" s="50">
        <f t="shared" si="22"/>
        <v>0.6470588235294118</v>
      </c>
    </row>
    <row r="238" spans="18:22" x14ac:dyDescent="0.3">
      <c r="R238" s="87"/>
      <c r="S238" s="44">
        <v>372617</v>
      </c>
      <c r="T238" s="44">
        <v>4</v>
      </c>
      <c r="U238" s="90"/>
      <c r="V238" s="50">
        <f t="shared" si="22"/>
        <v>0.70588235294117652</v>
      </c>
    </row>
    <row r="239" spans="18:22" x14ac:dyDescent="0.3">
      <c r="R239" s="87"/>
      <c r="S239" s="44">
        <v>372620</v>
      </c>
      <c r="T239" s="44">
        <v>12</v>
      </c>
      <c r="U239" s="90"/>
      <c r="V239" s="50">
        <f t="shared" si="22"/>
        <v>0.76470588235294124</v>
      </c>
    </row>
    <row r="240" spans="18:22" x14ac:dyDescent="0.3">
      <c r="R240" s="87"/>
      <c r="S240" s="44">
        <v>372622</v>
      </c>
      <c r="T240" s="44">
        <v>6</v>
      </c>
      <c r="U240" s="90"/>
      <c r="V240" s="50">
        <f t="shared" si="22"/>
        <v>0.82352941176470595</v>
      </c>
    </row>
    <row r="241" spans="18:22" x14ac:dyDescent="0.3">
      <c r="R241" s="87"/>
      <c r="S241" s="44">
        <v>375307</v>
      </c>
      <c r="T241" s="44">
        <v>6</v>
      </c>
      <c r="U241" s="90"/>
      <c r="V241" s="50">
        <f t="shared" si="22"/>
        <v>0.88235294117647067</v>
      </c>
    </row>
    <row r="242" spans="18:22" x14ac:dyDescent="0.3">
      <c r="R242" s="87"/>
      <c r="S242" s="44">
        <v>377076</v>
      </c>
      <c r="T242" s="44">
        <v>6</v>
      </c>
      <c r="U242" s="90"/>
      <c r="V242" s="50">
        <f t="shared" si="22"/>
        <v>0.94117647058823539</v>
      </c>
    </row>
    <row r="243" spans="18:22" ht="15" thickBot="1" x14ac:dyDescent="0.35">
      <c r="R243" s="88"/>
      <c r="S243" s="51">
        <v>380828</v>
      </c>
      <c r="T243" s="51">
        <v>15</v>
      </c>
      <c r="U243" s="91"/>
      <c r="V243" s="52">
        <f t="shared" si="22"/>
        <v>1</v>
      </c>
    </row>
    <row r="244" spans="18:22" x14ac:dyDescent="0.3">
      <c r="R244" s="86">
        <v>16</v>
      </c>
      <c r="S244" s="48">
        <v>342758</v>
      </c>
      <c r="T244" s="48">
        <v>4</v>
      </c>
      <c r="U244" s="89">
        <f>R244/$R$320</f>
        <v>0.84210526315789469</v>
      </c>
      <c r="V244" s="49">
        <f>1/COUNT($S$244:$S$260)</f>
        <v>5.8823529411764705E-2</v>
      </c>
    </row>
    <row r="245" spans="18:22" x14ac:dyDescent="0.3">
      <c r="R245" s="87"/>
      <c r="S245" s="44">
        <v>342991</v>
      </c>
      <c r="T245" s="44">
        <v>8</v>
      </c>
      <c r="U245" s="90"/>
      <c r="V245" s="50">
        <f>V244+1/COUNT($S$244:$S$260)</f>
        <v>0.11764705882352941</v>
      </c>
    </row>
    <row r="246" spans="18:22" x14ac:dyDescent="0.3">
      <c r="R246" s="87"/>
      <c r="S246" s="44">
        <v>349997</v>
      </c>
      <c r="T246" s="44">
        <v>0</v>
      </c>
      <c r="U246" s="90"/>
      <c r="V246" s="50">
        <f t="shared" ref="V246:V260" si="23">V245+1/COUNT($S$244:$S$260)</f>
        <v>0.1764705882352941</v>
      </c>
    </row>
    <row r="247" spans="18:22" x14ac:dyDescent="0.3">
      <c r="R247" s="87"/>
      <c r="S247" s="44">
        <v>350001</v>
      </c>
      <c r="T247" s="44">
        <v>7</v>
      </c>
      <c r="U247" s="90"/>
      <c r="V247" s="50">
        <f t="shared" si="23"/>
        <v>0.23529411764705882</v>
      </c>
    </row>
    <row r="248" spans="18:22" x14ac:dyDescent="0.3">
      <c r="R248" s="87"/>
      <c r="S248" s="44">
        <v>350520</v>
      </c>
      <c r="T248" s="44">
        <v>1</v>
      </c>
      <c r="U248" s="90"/>
      <c r="V248" s="50">
        <f t="shared" si="23"/>
        <v>0.29411764705882354</v>
      </c>
    </row>
    <row r="249" spans="18:22" x14ac:dyDescent="0.3">
      <c r="R249" s="87"/>
      <c r="S249" s="44">
        <v>352515</v>
      </c>
      <c r="T249" s="44">
        <v>9</v>
      </c>
      <c r="U249" s="90"/>
      <c r="V249" s="50">
        <f t="shared" si="23"/>
        <v>0.35294117647058826</v>
      </c>
    </row>
    <row r="250" spans="18:22" x14ac:dyDescent="0.3">
      <c r="R250" s="87"/>
      <c r="S250" s="44">
        <v>358466</v>
      </c>
      <c r="T250" s="44">
        <v>9</v>
      </c>
      <c r="U250" s="90"/>
      <c r="V250" s="50">
        <f t="shared" si="23"/>
        <v>0.41176470588235298</v>
      </c>
    </row>
    <row r="251" spans="18:22" x14ac:dyDescent="0.3">
      <c r="R251" s="87"/>
      <c r="S251" s="44">
        <v>358485</v>
      </c>
      <c r="T251" s="44">
        <v>4</v>
      </c>
      <c r="U251" s="90"/>
      <c r="V251" s="50">
        <f t="shared" si="23"/>
        <v>0.4705882352941177</v>
      </c>
    </row>
    <row r="252" spans="18:22" x14ac:dyDescent="0.3">
      <c r="R252" s="87"/>
      <c r="S252" s="44">
        <v>362657</v>
      </c>
      <c r="T252" s="44">
        <v>11</v>
      </c>
      <c r="U252" s="90"/>
      <c r="V252" s="50">
        <f t="shared" si="23"/>
        <v>0.52941176470588236</v>
      </c>
    </row>
    <row r="253" spans="18:22" x14ac:dyDescent="0.3">
      <c r="R253" s="87"/>
      <c r="S253" s="44">
        <v>362747</v>
      </c>
      <c r="T253" s="44">
        <v>15</v>
      </c>
      <c r="U253" s="90"/>
      <c r="V253" s="50">
        <f t="shared" si="23"/>
        <v>0.58823529411764708</v>
      </c>
    </row>
    <row r="254" spans="18:22" x14ac:dyDescent="0.3">
      <c r="R254" s="87"/>
      <c r="S254" s="44">
        <v>372314</v>
      </c>
      <c r="T254" s="44">
        <v>14</v>
      </c>
      <c r="U254" s="90"/>
      <c r="V254" s="50">
        <f t="shared" si="23"/>
        <v>0.6470588235294118</v>
      </c>
    </row>
    <row r="255" spans="18:22" x14ac:dyDescent="0.3">
      <c r="R255" s="87"/>
      <c r="S255" s="44">
        <v>372621</v>
      </c>
      <c r="T255" s="44">
        <v>7</v>
      </c>
      <c r="U255" s="90"/>
      <c r="V255" s="50">
        <f t="shared" si="23"/>
        <v>0.70588235294117652</v>
      </c>
    </row>
    <row r="256" spans="18:22" x14ac:dyDescent="0.3">
      <c r="R256" s="87"/>
      <c r="S256" s="44">
        <v>374176</v>
      </c>
      <c r="T256" s="44">
        <v>4</v>
      </c>
      <c r="U256" s="90"/>
      <c r="V256" s="50">
        <f t="shared" si="23"/>
        <v>0.76470588235294124</v>
      </c>
    </row>
    <row r="257" spans="18:22" x14ac:dyDescent="0.3">
      <c r="R257" s="87"/>
      <c r="S257" s="44">
        <v>374609</v>
      </c>
      <c r="T257" s="44">
        <v>6</v>
      </c>
      <c r="U257" s="90"/>
      <c r="V257" s="50">
        <f t="shared" si="23"/>
        <v>0.82352941176470595</v>
      </c>
    </row>
    <row r="258" spans="18:22" x14ac:dyDescent="0.3">
      <c r="R258" s="87"/>
      <c r="S258" s="44">
        <v>375712</v>
      </c>
      <c r="T258" s="44">
        <v>1</v>
      </c>
      <c r="U258" s="90"/>
      <c r="V258" s="50">
        <f t="shared" si="23"/>
        <v>0.88235294117647067</v>
      </c>
    </row>
    <row r="259" spans="18:22" x14ac:dyDescent="0.3">
      <c r="R259" s="87"/>
      <c r="S259" s="44">
        <v>377085</v>
      </c>
      <c r="T259" s="44">
        <v>13</v>
      </c>
      <c r="U259" s="90"/>
      <c r="V259" s="50">
        <f t="shared" si="23"/>
        <v>0.94117647058823539</v>
      </c>
    </row>
    <row r="260" spans="18:22" ht="15" thickBot="1" x14ac:dyDescent="0.35">
      <c r="R260" s="88"/>
      <c r="S260" s="51">
        <v>380890</v>
      </c>
      <c r="T260" s="51">
        <v>9</v>
      </c>
      <c r="U260" s="91"/>
      <c r="V260" s="52">
        <f t="shared" si="23"/>
        <v>1</v>
      </c>
    </row>
    <row r="261" spans="18:22" x14ac:dyDescent="0.3">
      <c r="R261" s="86">
        <v>17</v>
      </c>
      <c r="S261" s="48">
        <v>344522</v>
      </c>
      <c r="T261" s="48">
        <v>7</v>
      </c>
      <c r="U261" s="89">
        <f>R261/$R$320</f>
        <v>0.89473684210526316</v>
      </c>
      <c r="V261" s="49">
        <f>1/COUNT($S$261:$S$279)</f>
        <v>5.2631578947368418E-2</v>
      </c>
    </row>
    <row r="262" spans="18:22" x14ac:dyDescent="0.3">
      <c r="R262" s="87"/>
      <c r="S262" s="44">
        <v>350495</v>
      </c>
      <c r="T262" s="44">
        <v>15</v>
      </c>
      <c r="U262" s="90"/>
      <c r="V262" s="50">
        <f>V261+1/COUNT($S$261:$S$279)</f>
        <v>0.10526315789473684</v>
      </c>
    </row>
    <row r="263" spans="18:22" x14ac:dyDescent="0.3">
      <c r="R263" s="87"/>
      <c r="S263" s="44">
        <v>350499</v>
      </c>
      <c r="T263" s="44">
        <v>10</v>
      </c>
      <c r="U263" s="90"/>
      <c r="V263" s="50">
        <f t="shared" ref="V263:V279" si="24">V262+1/COUNT($S$261:$S$279)</f>
        <v>0.15789473684210525</v>
      </c>
    </row>
    <row r="264" spans="18:22" x14ac:dyDescent="0.3">
      <c r="R264" s="87"/>
      <c r="S264" s="44">
        <v>356500</v>
      </c>
      <c r="T264" s="44">
        <v>7</v>
      </c>
      <c r="U264" s="90"/>
      <c r="V264" s="50">
        <f t="shared" si="24"/>
        <v>0.21052631578947367</v>
      </c>
    </row>
    <row r="265" spans="18:22" x14ac:dyDescent="0.3">
      <c r="R265" s="87"/>
      <c r="S265" s="44">
        <v>356699</v>
      </c>
      <c r="T265" s="44">
        <v>5</v>
      </c>
      <c r="U265" s="90"/>
      <c r="V265" s="50">
        <f t="shared" si="24"/>
        <v>0.26315789473684209</v>
      </c>
    </row>
    <row r="266" spans="18:22" x14ac:dyDescent="0.3">
      <c r="R266" s="87"/>
      <c r="S266" s="44">
        <v>358425</v>
      </c>
      <c r="T266" s="44">
        <v>14</v>
      </c>
      <c r="U266" s="90"/>
      <c r="V266" s="50">
        <f t="shared" si="24"/>
        <v>0.31578947368421051</v>
      </c>
    </row>
    <row r="267" spans="18:22" x14ac:dyDescent="0.3">
      <c r="R267" s="87"/>
      <c r="S267" s="44">
        <v>358534</v>
      </c>
      <c r="T267" s="44">
        <v>13</v>
      </c>
      <c r="U267" s="90"/>
      <c r="V267" s="50">
        <f t="shared" si="24"/>
        <v>0.36842105263157893</v>
      </c>
    </row>
    <row r="268" spans="18:22" x14ac:dyDescent="0.3">
      <c r="R268" s="87"/>
      <c r="S268" s="44">
        <v>361329</v>
      </c>
      <c r="T268" s="44">
        <v>0</v>
      </c>
      <c r="U268" s="90"/>
      <c r="V268" s="50">
        <f t="shared" si="24"/>
        <v>0.42105263157894735</v>
      </c>
    </row>
    <row r="269" spans="18:22" x14ac:dyDescent="0.3">
      <c r="R269" s="87"/>
      <c r="S269" s="44">
        <v>362972</v>
      </c>
      <c r="T269" s="44">
        <v>11</v>
      </c>
      <c r="U269" s="90"/>
      <c r="V269" s="50">
        <f t="shared" si="24"/>
        <v>0.47368421052631576</v>
      </c>
    </row>
    <row r="270" spans="18:22" x14ac:dyDescent="0.3">
      <c r="R270" s="87"/>
      <c r="S270" s="44">
        <v>363146</v>
      </c>
      <c r="T270" s="44">
        <v>1</v>
      </c>
      <c r="U270" s="90"/>
      <c r="V270" s="50">
        <f t="shared" si="24"/>
        <v>0.52631578947368418</v>
      </c>
    </row>
    <row r="271" spans="18:22" x14ac:dyDescent="0.3">
      <c r="R271" s="87"/>
      <c r="S271" s="44">
        <v>364535</v>
      </c>
      <c r="T271" s="44">
        <v>9</v>
      </c>
      <c r="U271" s="90"/>
      <c r="V271" s="50">
        <f t="shared" si="24"/>
        <v>0.57894736842105265</v>
      </c>
    </row>
    <row r="272" spans="18:22" x14ac:dyDescent="0.3">
      <c r="R272" s="87"/>
      <c r="S272" s="44">
        <v>366202</v>
      </c>
      <c r="T272" s="44">
        <v>15</v>
      </c>
      <c r="U272" s="90"/>
      <c r="V272" s="50">
        <f t="shared" si="24"/>
        <v>0.63157894736842102</v>
      </c>
    </row>
    <row r="273" spans="18:22" x14ac:dyDescent="0.3">
      <c r="R273" s="87"/>
      <c r="S273" s="44">
        <v>371537</v>
      </c>
      <c r="T273" s="44">
        <v>10</v>
      </c>
      <c r="U273" s="90"/>
      <c r="V273" s="50">
        <f t="shared" si="24"/>
        <v>0.68421052631578938</v>
      </c>
    </row>
    <row r="274" spans="18:22" x14ac:dyDescent="0.3">
      <c r="R274" s="87"/>
      <c r="S274" s="44">
        <v>372619</v>
      </c>
      <c r="T274" s="44">
        <v>11</v>
      </c>
      <c r="U274" s="90"/>
      <c r="V274" s="50">
        <f t="shared" si="24"/>
        <v>0.73684210526315774</v>
      </c>
    </row>
    <row r="275" spans="18:22" x14ac:dyDescent="0.3">
      <c r="R275" s="87"/>
      <c r="S275" s="44">
        <v>374518</v>
      </c>
      <c r="T275" s="44">
        <v>3</v>
      </c>
      <c r="U275" s="90"/>
      <c r="V275" s="50">
        <f t="shared" si="24"/>
        <v>0.78947368421052611</v>
      </c>
    </row>
    <row r="276" spans="18:22" x14ac:dyDescent="0.3">
      <c r="R276" s="87"/>
      <c r="S276" s="44">
        <v>375308</v>
      </c>
      <c r="T276" s="44">
        <v>4</v>
      </c>
      <c r="U276" s="90"/>
      <c r="V276" s="50">
        <f t="shared" si="24"/>
        <v>0.84210526315789447</v>
      </c>
    </row>
    <row r="277" spans="18:22" x14ac:dyDescent="0.3">
      <c r="R277" s="87"/>
      <c r="S277" s="44">
        <v>376217</v>
      </c>
      <c r="T277" s="44">
        <v>13</v>
      </c>
      <c r="U277" s="90"/>
      <c r="V277" s="50">
        <f t="shared" si="24"/>
        <v>0.89473684210526283</v>
      </c>
    </row>
    <row r="278" spans="18:22" x14ac:dyDescent="0.3">
      <c r="R278" s="87"/>
      <c r="S278" s="44">
        <v>376219</v>
      </c>
      <c r="T278" s="44">
        <v>11</v>
      </c>
      <c r="U278" s="90"/>
      <c r="V278" s="50">
        <f t="shared" si="24"/>
        <v>0.94736842105263119</v>
      </c>
    </row>
    <row r="279" spans="18:22" ht="15" thickBot="1" x14ac:dyDescent="0.35">
      <c r="R279" s="88"/>
      <c r="S279" s="51">
        <v>378679</v>
      </c>
      <c r="T279" s="51">
        <v>6</v>
      </c>
      <c r="U279" s="91"/>
      <c r="V279" s="52">
        <f t="shared" si="24"/>
        <v>0.99999999999999956</v>
      </c>
    </row>
    <row r="280" spans="18:22" x14ac:dyDescent="0.3">
      <c r="R280" s="86">
        <v>18</v>
      </c>
      <c r="S280" s="48">
        <v>345939</v>
      </c>
      <c r="T280" s="48">
        <v>10</v>
      </c>
      <c r="U280" s="89">
        <f>R280/$R$320</f>
        <v>0.94736842105263153</v>
      </c>
      <c r="V280" s="49">
        <f>1/COUNT($S$280:$S$293)</f>
        <v>7.1428571428571425E-2</v>
      </c>
    </row>
    <row r="281" spans="18:22" x14ac:dyDescent="0.3">
      <c r="R281" s="87"/>
      <c r="S281" s="44">
        <v>346828</v>
      </c>
      <c r="T281" s="44">
        <v>12</v>
      </c>
      <c r="U281" s="90"/>
      <c r="V281" s="50">
        <f>V280+1/COUNT($S$280:$S$293)</f>
        <v>0.14285714285714285</v>
      </c>
    </row>
    <row r="282" spans="18:22" x14ac:dyDescent="0.3">
      <c r="R282" s="87"/>
      <c r="S282" s="44">
        <v>347101</v>
      </c>
      <c r="T282" s="44">
        <v>0</v>
      </c>
      <c r="U282" s="90"/>
      <c r="V282" s="50">
        <f t="shared" ref="V282:V293" si="25">V281+1/COUNT($S$280:$S$293)</f>
        <v>0.21428571428571427</v>
      </c>
    </row>
    <row r="283" spans="18:22" x14ac:dyDescent="0.3">
      <c r="R283" s="87"/>
      <c r="S283" s="44">
        <v>349526</v>
      </c>
      <c r="T283" s="44">
        <v>6</v>
      </c>
      <c r="U283" s="90"/>
      <c r="V283" s="50">
        <f t="shared" si="25"/>
        <v>0.2857142857142857</v>
      </c>
    </row>
    <row r="284" spans="18:22" x14ac:dyDescent="0.3">
      <c r="R284" s="87"/>
      <c r="S284" s="44">
        <v>358156</v>
      </c>
      <c r="T284" s="44">
        <v>10</v>
      </c>
      <c r="U284" s="90"/>
      <c r="V284" s="50">
        <f t="shared" si="25"/>
        <v>0.3571428571428571</v>
      </c>
    </row>
    <row r="285" spans="18:22" x14ac:dyDescent="0.3">
      <c r="R285" s="87"/>
      <c r="S285" s="44">
        <v>358554</v>
      </c>
      <c r="T285" s="44">
        <v>15</v>
      </c>
      <c r="U285" s="90"/>
      <c r="V285" s="50">
        <f t="shared" si="25"/>
        <v>0.42857142857142849</v>
      </c>
    </row>
    <row r="286" spans="18:22" x14ac:dyDescent="0.3">
      <c r="R286" s="87"/>
      <c r="S286" s="44">
        <v>358558</v>
      </c>
      <c r="T286" s="44">
        <v>2</v>
      </c>
      <c r="U286" s="90"/>
      <c r="V286" s="50">
        <f t="shared" si="25"/>
        <v>0.49999999999999989</v>
      </c>
    </row>
    <row r="287" spans="18:22" x14ac:dyDescent="0.3">
      <c r="R287" s="87"/>
      <c r="S287" s="44">
        <v>363668</v>
      </c>
      <c r="T287" s="44">
        <v>4</v>
      </c>
      <c r="U287" s="90"/>
      <c r="V287" s="50">
        <f t="shared" si="25"/>
        <v>0.57142857142857129</v>
      </c>
    </row>
    <row r="288" spans="18:22" x14ac:dyDescent="0.3">
      <c r="R288" s="87"/>
      <c r="S288" s="44">
        <v>364494</v>
      </c>
      <c r="T288" s="44">
        <v>13</v>
      </c>
      <c r="U288" s="90"/>
      <c r="V288" s="50">
        <f t="shared" si="25"/>
        <v>0.64285714285714268</v>
      </c>
    </row>
    <row r="289" spans="18:22" x14ac:dyDescent="0.3">
      <c r="R289" s="87"/>
      <c r="S289" s="44">
        <v>372306</v>
      </c>
      <c r="T289" s="44">
        <v>2</v>
      </c>
      <c r="U289" s="90"/>
      <c r="V289" s="50">
        <f t="shared" si="25"/>
        <v>0.71428571428571408</v>
      </c>
    </row>
    <row r="290" spans="18:22" x14ac:dyDescent="0.3">
      <c r="R290" s="87"/>
      <c r="S290" s="44">
        <v>372970</v>
      </c>
      <c r="T290" s="44">
        <v>5</v>
      </c>
      <c r="U290" s="90"/>
      <c r="V290" s="50">
        <f t="shared" si="25"/>
        <v>0.78571428571428548</v>
      </c>
    </row>
    <row r="291" spans="18:22" x14ac:dyDescent="0.3">
      <c r="R291" s="87"/>
      <c r="S291" s="44">
        <v>378790</v>
      </c>
      <c r="T291" s="44">
        <v>3</v>
      </c>
      <c r="U291" s="90"/>
      <c r="V291" s="50">
        <f t="shared" si="25"/>
        <v>0.85714285714285687</v>
      </c>
    </row>
    <row r="292" spans="18:22" x14ac:dyDescent="0.3">
      <c r="R292" s="87"/>
      <c r="S292" s="44">
        <v>380897</v>
      </c>
      <c r="T292" s="44">
        <v>11</v>
      </c>
      <c r="U292" s="90"/>
      <c r="V292" s="50">
        <f t="shared" si="25"/>
        <v>0.92857142857142827</v>
      </c>
    </row>
    <row r="293" spans="18:22" ht="15" thickBot="1" x14ac:dyDescent="0.35">
      <c r="R293" s="88"/>
      <c r="S293" s="51">
        <v>383022</v>
      </c>
      <c r="T293" s="51">
        <v>9</v>
      </c>
      <c r="U293" s="91"/>
      <c r="V293" s="52">
        <f t="shared" si="25"/>
        <v>0.99999999999999967</v>
      </c>
    </row>
    <row r="294" spans="18:22" x14ac:dyDescent="0.3">
      <c r="R294" s="86">
        <v>19</v>
      </c>
      <c r="S294" s="48">
        <v>350100</v>
      </c>
      <c r="T294" s="48">
        <v>7</v>
      </c>
      <c r="U294" s="89">
        <f>R294/$R$320</f>
        <v>1</v>
      </c>
      <c r="V294" s="49">
        <f>1/COUNT($S$294:$S$319)</f>
        <v>3.8461538461538464E-2</v>
      </c>
    </row>
    <row r="295" spans="18:22" x14ac:dyDescent="0.3">
      <c r="R295" s="87"/>
      <c r="S295" s="44">
        <v>358468</v>
      </c>
      <c r="T295" s="44">
        <v>9</v>
      </c>
      <c r="U295" s="90"/>
      <c r="V295" s="50">
        <f>V294+1/COUNT($S$294:$S$319)</f>
        <v>7.6923076923076927E-2</v>
      </c>
    </row>
    <row r="296" spans="18:22" x14ac:dyDescent="0.3">
      <c r="R296" s="87"/>
      <c r="S296" s="44">
        <v>358496</v>
      </c>
      <c r="T296" s="44">
        <v>0</v>
      </c>
      <c r="U296" s="90"/>
      <c r="V296" s="50">
        <f t="shared" ref="V296:V319" si="26">V295+1/COUNT($S$294:$S$319)</f>
        <v>0.11538461538461539</v>
      </c>
    </row>
    <row r="297" spans="18:22" x14ac:dyDescent="0.3">
      <c r="R297" s="87"/>
      <c r="S297" s="44">
        <v>358529</v>
      </c>
      <c r="T297" s="44">
        <v>13</v>
      </c>
      <c r="U297" s="90"/>
      <c r="V297" s="50">
        <f t="shared" si="26"/>
        <v>0.15384615384615385</v>
      </c>
    </row>
    <row r="298" spans="18:22" x14ac:dyDescent="0.3">
      <c r="R298" s="87"/>
      <c r="S298" s="44">
        <v>358556</v>
      </c>
      <c r="T298" s="44">
        <v>1</v>
      </c>
      <c r="U298" s="90"/>
      <c r="V298" s="50">
        <f t="shared" si="26"/>
        <v>0.19230769230769232</v>
      </c>
    </row>
    <row r="299" spans="18:22" x14ac:dyDescent="0.3">
      <c r="R299" s="87"/>
      <c r="S299" s="44">
        <v>359241</v>
      </c>
      <c r="T299" s="44">
        <v>13</v>
      </c>
      <c r="U299" s="90"/>
      <c r="V299" s="50">
        <f t="shared" si="26"/>
        <v>0.23076923076923078</v>
      </c>
    </row>
    <row r="300" spans="18:22" x14ac:dyDescent="0.3">
      <c r="R300" s="87"/>
      <c r="S300" s="44">
        <v>359248</v>
      </c>
      <c r="T300" s="44">
        <v>7</v>
      </c>
      <c r="U300" s="90"/>
      <c r="V300" s="50">
        <f t="shared" si="26"/>
        <v>0.26923076923076927</v>
      </c>
    </row>
    <row r="301" spans="18:22" x14ac:dyDescent="0.3">
      <c r="R301" s="87"/>
      <c r="S301" s="44">
        <v>359807</v>
      </c>
      <c r="T301" s="44">
        <v>15</v>
      </c>
      <c r="U301" s="90"/>
      <c r="V301" s="50">
        <f t="shared" si="26"/>
        <v>0.30769230769230771</v>
      </c>
    </row>
    <row r="302" spans="18:22" x14ac:dyDescent="0.3">
      <c r="R302" s="87"/>
      <c r="S302" s="44">
        <v>361223</v>
      </c>
      <c r="T302" s="44">
        <v>13</v>
      </c>
      <c r="U302" s="90"/>
      <c r="V302" s="50">
        <f t="shared" si="26"/>
        <v>0.34615384615384615</v>
      </c>
    </row>
    <row r="303" spans="18:22" x14ac:dyDescent="0.3">
      <c r="R303" s="87"/>
      <c r="S303" s="44">
        <v>361360</v>
      </c>
      <c r="T303" s="44">
        <v>12</v>
      </c>
      <c r="U303" s="90"/>
      <c r="V303" s="50">
        <f t="shared" si="26"/>
        <v>0.38461538461538458</v>
      </c>
    </row>
    <row r="304" spans="18:22" x14ac:dyDescent="0.3">
      <c r="R304" s="87"/>
      <c r="S304" s="44">
        <v>362734</v>
      </c>
      <c r="T304" s="44">
        <v>12</v>
      </c>
      <c r="U304" s="90"/>
      <c r="V304" s="50">
        <f t="shared" si="26"/>
        <v>0.42307692307692302</v>
      </c>
    </row>
    <row r="305" spans="18:22" x14ac:dyDescent="0.3">
      <c r="R305" s="87"/>
      <c r="S305" s="44">
        <v>364516</v>
      </c>
      <c r="T305" s="44">
        <v>4</v>
      </c>
      <c r="U305" s="90"/>
      <c r="V305" s="50">
        <f t="shared" si="26"/>
        <v>0.46153846153846145</v>
      </c>
    </row>
    <row r="306" spans="18:22" x14ac:dyDescent="0.3">
      <c r="R306" s="87"/>
      <c r="S306" s="44">
        <v>371894</v>
      </c>
      <c r="T306" s="44">
        <v>8</v>
      </c>
      <c r="U306" s="90"/>
      <c r="V306" s="50">
        <f t="shared" si="26"/>
        <v>0.49999999999999989</v>
      </c>
    </row>
    <row r="307" spans="18:22" x14ac:dyDescent="0.3">
      <c r="R307" s="87"/>
      <c r="S307" s="44">
        <v>372068</v>
      </c>
      <c r="T307" s="44">
        <v>4</v>
      </c>
      <c r="U307" s="90"/>
      <c r="V307" s="50">
        <f t="shared" si="26"/>
        <v>0.53846153846153832</v>
      </c>
    </row>
    <row r="308" spans="18:22" x14ac:dyDescent="0.3">
      <c r="R308" s="87"/>
      <c r="S308" s="44">
        <v>372459</v>
      </c>
      <c r="T308" s="44">
        <v>11</v>
      </c>
      <c r="U308" s="90"/>
      <c r="V308" s="50">
        <f t="shared" si="26"/>
        <v>0.57692307692307676</v>
      </c>
    </row>
    <row r="309" spans="18:22" x14ac:dyDescent="0.3">
      <c r="R309" s="87"/>
      <c r="S309" s="44">
        <v>373313</v>
      </c>
      <c r="T309" s="44">
        <v>7</v>
      </c>
      <c r="U309" s="90"/>
      <c r="V309" s="50">
        <f t="shared" si="26"/>
        <v>0.6153846153846152</v>
      </c>
    </row>
    <row r="310" spans="18:22" x14ac:dyDescent="0.3">
      <c r="R310" s="87"/>
      <c r="S310" s="44">
        <v>376221</v>
      </c>
      <c r="T310" s="44">
        <v>2</v>
      </c>
      <c r="U310" s="90"/>
      <c r="V310" s="50">
        <f t="shared" si="26"/>
        <v>0.65384615384615363</v>
      </c>
    </row>
    <row r="311" spans="18:22" x14ac:dyDescent="0.3">
      <c r="R311" s="87"/>
      <c r="S311" s="44">
        <v>376276</v>
      </c>
      <c r="T311" s="44">
        <v>3</v>
      </c>
      <c r="U311" s="90"/>
      <c r="V311" s="50">
        <f t="shared" si="26"/>
        <v>0.69230769230769207</v>
      </c>
    </row>
    <row r="312" spans="18:22" x14ac:dyDescent="0.3">
      <c r="R312" s="87"/>
      <c r="S312" s="44">
        <v>378673</v>
      </c>
      <c r="T312" s="44">
        <v>15</v>
      </c>
      <c r="U312" s="90"/>
      <c r="V312" s="50">
        <f t="shared" si="26"/>
        <v>0.7307692307692305</v>
      </c>
    </row>
    <row r="313" spans="18:22" x14ac:dyDescent="0.3">
      <c r="R313" s="87"/>
      <c r="S313" s="44">
        <v>378795</v>
      </c>
      <c r="T313" s="44">
        <v>10</v>
      </c>
      <c r="U313" s="90"/>
      <c r="V313" s="50">
        <f t="shared" si="26"/>
        <v>0.76923076923076894</v>
      </c>
    </row>
    <row r="314" spans="18:22" x14ac:dyDescent="0.3">
      <c r="R314" s="87"/>
      <c r="S314" s="44">
        <v>379424</v>
      </c>
      <c r="T314" s="44">
        <v>4</v>
      </c>
      <c r="U314" s="90"/>
      <c r="V314" s="50">
        <f t="shared" si="26"/>
        <v>0.80769230769230738</v>
      </c>
    </row>
    <row r="315" spans="18:22" x14ac:dyDescent="0.3">
      <c r="R315" s="87"/>
      <c r="S315" s="44">
        <v>379457</v>
      </c>
      <c r="T315" s="44">
        <v>9</v>
      </c>
      <c r="U315" s="90"/>
      <c r="V315" s="50">
        <f t="shared" si="26"/>
        <v>0.84615384615384581</v>
      </c>
    </row>
    <row r="316" spans="18:22" x14ac:dyDescent="0.3">
      <c r="R316" s="87"/>
      <c r="S316" s="44">
        <v>380995</v>
      </c>
      <c r="T316" s="44">
        <v>7</v>
      </c>
      <c r="U316" s="90"/>
      <c r="V316" s="50">
        <f t="shared" si="26"/>
        <v>0.88461538461538425</v>
      </c>
    </row>
    <row r="317" spans="18:22" x14ac:dyDescent="0.3">
      <c r="R317" s="87"/>
      <c r="S317" s="44">
        <v>380996</v>
      </c>
      <c r="T317" s="44">
        <v>1</v>
      </c>
      <c r="U317" s="90"/>
      <c r="V317" s="50">
        <f t="shared" si="26"/>
        <v>0.92307692307692268</v>
      </c>
    </row>
    <row r="318" spans="18:22" x14ac:dyDescent="0.3">
      <c r="R318" s="87"/>
      <c r="S318" s="44">
        <v>380997</v>
      </c>
      <c r="T318" s="44">
        <v>7</v>
      </c>
      <c r="U318" s="90"/>
      <c r="V318" s="50">
        <f t="shared" si="26"/>
        <v>0.96153846153846112</v>
      </c>
    </row>
    <row r="319" spans="18:22" ht="15" thickBot="1" x14ac:dyDescent="0.35">
      <c r="R319" s="88"/>
      <c r="S319" s="51">
        <v>382459</v>
      </c>
      <c r="T319" s="51">
        <v>15</v>
      </c>
      <c r="U319" s="91"/>
      <c r="V319" s="52">
        <f t="shared" si="26"/>
        <v>0.99999999999999956</v>
      </c>
    </row>
    <row r="320" spans="18:22" ht="15" thickBot="1" x14ac:dyDescent="0.35">
      <c r="R320" s="45">
        <f>MAX(R4:R319)</f>
        <v>19</v>
      </c>
      <c r="S320" s="46">
        <f>COUNT(S4:S319)</f>
        <v>316</v>
      </c>
      <c r="T320" s="46">
        <f>SUM(T4:T319)</f>
        <v>2524</v>
      </c>
      <c r="U320" s="47"/>
    </row>
  </sheetData>
  <mergeCells count="39">
    <mergeCell ref="B2:B3"/>
    <mergeCell ref="R4:R21"/>
    <mergeCell ref="R22:R31"/>
    <mergeCell ref="R32:R52"/>
    <mergeCell ref="R53:R64"/>
    <mergeCell ref="R65:R83"/>
    <mergeCell ref="R84:R96"/>
    <mergeCell ref="U4:U21"/>
    <mergeCell ref="U22:U31"/>
    <mergeCell ref="U32:U52"/>
    <mergeCell ref="U53:U64"/>
    <mergeCell ref="U65:U83"/>
    <mergeCell ref="U84:U96"/>
    <mergeCell ref="R97:R112"/>
    <mergeCell ref="U97:U112"/>
    <mergeCell ref="R113:R128"/>
    <mergeCell ref="U113:U128"/>
    <mergeCell ref="R129:R145"/>
    <mergeCell ref="U129:U145"/>
    <mergeCell ref="R146:R159"/>
    <mergeCell ref="U146:U159"/>
    <mergeCell ref="R160:R176"/>
    <mergeCell ref="U160:U176"/>
    <mergeCell ref="R177:R194"/>
    <mergeCell ref="U177:U194"/>
    <mergeCell ref="R195:R206"/>
    <mergeCell ref="U195:U206"/>
    <mergeCell ref="R207:R226"/>
    <mergeCell ref="U207:U226"/>
    <mergeCell ref="R227:R243"/>
    <mergeCell ref="U227:U243"/>
    <mergeCell ref="R294:R319"/>
    <mergeCell ref="U294:U319"/>
    <mergeCell ref="R244:R260"/>
    <mergeCell ref="U244:U260"/>
    <mergeCell ref="R261:R279"/>
    <mergeCell ref="U261:U279"/>
    <mergeCell ref="R280:R293"/>
    <mergeCell ref="U280:U29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</cols>
  <sheetData>
    <row r="2" spans="2:22" ht="15" thickBot="1" x14ac:dyDescent="0.35">
      <c r="B2" s="85"/>
      <c r="C2" s="42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42"/>
      <c r="C4" s="7">
        <v>0.79029050293045788</v>
      </c>
      <c r="D4" s="7">
        <v>14</v>
      </c>
      <c r="E4" s="7">
        <v>4</v>
      </c>
      <c r="F4" s="7">
        <v>7.0362361275532082E-2</v>
      </c>
      <c r="G4" s="7">
        <v>495730</v>
      </c>
      <c r="H4" s="7">
        <v>13</v>
      </c>
      <c r="I4" s="8">
        <f>1/$R$62</f>
        <v>5.8823529411764705E-2</v>
      </c>
      <c r="J4" s="7">
        <f t="shared" ref="J4:J10" si="0">1/E4</f>
        <v>0.25</v>
      </c>
      <c r="K4" s="7">
        <f t="shared" ref="K4:K10" si="1">I4*J4</f>
        <v>1.4705882352941176E-2</v>
      </c>
      <c r="L4" s="9">
        <f t="shared" ref="L4:L10" si="2">H4/K4</f>
        <v>884</v>
      </c>
      <c r="M4" s="7">
        <f t="shared" ref="M4:M10" si="3">(L4-$D$13)^2</f>
        <v>127449</v>
      </c>
      <c r="N4" s="2"/>
      <c r="R4" s="92">
        <v>1</v>
      </c>
      <c r="S4" s="44">
        <v>493740</v>
      </c>
      <c r="T4" s="44">
        <v>10</v>
      </c>
      <c r="U4" s="92">
        <f>R4/$R$62</f>
        <v>5.8823529411764705E-2</v>
      </c>
      <c r="V4" s="44">
        <f>1/COUNT(S4:S5)</f>
        <v>0.5</v>
      </c>
    </row>
    <row r="5" spans="2:22" x14ac:dyDescent="0.3">
      <c r="B5" s="42"/>
      <c r="C5" s="7">
        <v>0.91710152689082236</v>
      </c>
      <c r="D5" s="7">
        <v>16</v>
      </c>
      <c r="E5" s="7">
        <v>2</v>
      </c>
      <c r="F5" s="7">
        <v>0.27483293726325686</v>
      </c>
      <c r="G5" s="7">
        <v>490307</v>
      </c>
      <c r="H5" s="7">
        <v>15</v>
      </c>
      <c r="I5" s="8">
        <f t="shared" ref="I5:I10" si="4">1/$R$62</f>
        <v>5.8823529411764705E-2</v>
      </c>
      <c r="J5" s="7">
        <f t="shared" si="0"/>
        <v>0.5</v>
      </c>
      <c r="K5" s="7">
        <f t="shared" si="1"/>
        <v>2.9411764705882353E-2</v>
      </c>
      <c r="L5" s="9">
        <f t="shared" si="2"/>
        <v>510</v>
      </c>
      <c r="M5" s="7">
        <f t="shared" si="3"/>
        <v>289</v>
      </c>
      <c r="N5" s="2"/>
      <c r="R5" s="93"/>
      <c r="S5" s="44">
        <v>495722</v>
      </c>
      <c r="T5" s="44">
        <v>5</v>
      </c>
      <c r="U5" s="93"/>
      <c r="V5" s="44">
        <f>V4+1/COUNT(S4:S5)</f>
        <v>1</v>
      </c>
    </row>
    <row r="6" spans="2:22" x14ac:dyDescent="0.3">
      <c r="B6" s="42"/>
      <c r="C6" s="7">
        <v>0.93381492059189286</v>
      </c>
      <c r="D6" s="7">
        <v>16</v>
      </c>
      <c r="E6" s="7">
        <v>2</v>
      </c>
      <c r="F6" s="7">
        <v>0.73313040151964959</v>
      </c>
      <c r="G6" s="7">
        <v>490334</v>
      </c>
      <c r="H6" s="7">
        <v>14</v>
      </c>
      <c r="I6" s="8">
        <f t="shared" si="4"/>
        <v>5.8823529411764705E-2</v>
      </c>
      <c r="J6" s="7">
        <f t="shared" si="0"/>
        <v>0.5</v>
      </c>
      <c r="K6" s="7">
        <f t="shared" si="1"/>
        <v>2.9411764705882353E-2</v>
      </c>
      <c r="L6" s="9">
        <f t="shared" si="2"/>
        <v>476</v>
      </c>
      <c r="M6" s="7">
        <f t="shared" si="3"/>
        <v>2601</v>
      </c>
      <c r="N6" s="3"/>
      <c r="R6" s="92">
        <v>2</v>
      </c>
      <c r="S6" s="44">
        <v>490296</v>
      </c>
      <c r="T6" s="44">
        <v>3</v>
      </c>
      <c r="U6" s="92">
        <f>R6/$R$62</f>
        <v>0.11764705882352941</v>
      </c>
      <c r="V6" s="44">
        <f>1/COUNT(S6:S8)</f>
        <v>0.33333333333333331</v>
      </c>
    </row>
    <row r="7" spans="2:22" x14ac:dyDescent="0.3">
      <c r="B7" s="42"/>
      <c r="C7" s="7">
        <v>0.10189180989002533</v>
      </c>
      <c r="D7" s="7">
        <v>2</v>
      </c>
      <c r="E7" s="7">
        <v>3</v>
      </c>
      <c r="F7" s="7">
        <v>0.54273205999132423</v>
      </c>
      <c r="G7" s="7">
        <v>490344</v>
      </c>
      <c r="H7" s="7">
        <v>9</v>
      </c>
      <c r="I7" s="8">
        <f t="shared" si="4"/>
        <v>5.8823529411764705E-2</v>
      </c>
      <c r="J7" s="7">
        <f t="shared" si="0"/>
        <v>0.33333333333333331</v>
      </c>
      <c r="K7" s="7">
        <f t="shared" si="1"/>
        <v>1.9607843137254902E-2</v>
      </c>
      <c r="L7" s="9">
        <f t="shared" si="2"/>
        <v>459</v>
      </c>
      <c r="M7" s="7">
        <f t="shared" si="3"/>
        <v>4624</v>
      </c>
      <c r="N7" s="3"/>
      <c r="R7" s="90"/>
      <c r="S7" s="53">
        <v>490344</v>
      </c>
      <c r="T7" s="53">
        <v>9</v>
      </c>
      <c r="U7" s="90"/>
      <c r="V7" s="44">
        <f>V6+1/COUNT($S$6:$S$8)</f>
        <v>0.66666666666666663</v>
      </c>
    </row>
    <row r="8" spans="2:22" x14ac:dyDescent="0.3">
      <c r="B8" s="42"/>
      <c r="C8" s="7">
        <v>0.332205226536194</v>
      </c>
      <c r="D8" s="7">
        <v>6</v>
      </c>
      <c r="E8" s="7">
        <v>9</v>
      </c>
      <c r="F8" s="7">
        <v>0.63418348905295319</v>
      </c>
      <c r="G8" s="7">
        <v>494963</v>
      </c>
      <c r="H8" s="7">
        <v>6</v>
      </c>
      <c r="I8" s="8">
        <f t="shared" si="4"/>
        <v>5.8823529411764705E-2</v>
      </c>
      <c r="J8" s="7">
        <f t="shared" si="0"/>
        <v>0.1111111111111111</v>
      </c>
      <c r="K8" s="7">
        <f t="shared" si="1"/>
        <v>6.5359477124183E-3</v>
      </c>
      <c r="L8" s="9">
        <f t="shared" si="2"/>
        <v>918.00000000000011</v>
      </c>
      <c r="M8" s="7">
        <f t="shared" si="3"/>
        <v>152881.00000000009</v>
      </c>
      <c r="N8" s="3"/>
      <c r="R8" s="93"/>
      <c r="S8" s="44">
        <v>492392</v>
      </c>
      <c r="T8" s="44">
        <v>15</v>
      </c>
      <c r="U8" s="93"/>
      <c r="V8" s="44">
        <f>V7+1/COUNT($S$6:$S$8)</f>
        <v>1</v>
      </c>
    </row>
    <row r="9" spans="2:22" x14ac:dyDescent="0.3">
      <c r="B9" s="42"/>
      <c r="C9" s="7">
        <v>0.21953929582458265</v>
      </c>
      <c r="D9" s="7">
        <v>4</v>
      </c>
      <c r="E9" s="7">
        <v>3</v>
      </c>
      <c r="F9" s="7">
        <v>0.86774716267633523</v>
      </c>
      <c r="G9" s="7">
        <v>490337</v>
      </c>
      <c r="H9" s="7">
        <v>6</v>
      </c>
      <c r="I9" s="8">
        <f t="shared" si="4"/>
        <v>5.8823529411764705E-2</v>
      </c>
      <c r="J9" s="7">
        <f t="shared" si="0"/>
        <v>0.33333333333333331</v>
      </c>
      <c r="K9" s="7">
        <f t="shared" si="1"/>
        <v>1.9607843137254902E-2</v>
      </c>
      <c r="L9" s="9">
        <f t="shared" si="2"/>
        <v>306</v>
      </c>
      <c r="M9" s="7">
        <f t="shared" si="3"/>
        <v>48841</v>
      </c>
      <c r="N9" s="2"/>
      <c r="Q9" s="2"/>
      <c r="R9" s="92">
        <v>3</v>
      </c>
      <c r="S9" s="44">
        <v>490254</v>
      </c>
      <c r="T9" s="44">
        <v>12</v>
      </c>
      <c r="U9" s="92">
        <f>R9/$R$62</f>
        <v>0.17647058823529413</v>
      </c>
      <c r="V9" s="44">
        <f>1/COUNT($S$9:$S$13)</f>
        <v>0.2</v>
      </c>
    </row>
    <row r="10" spans="2:22" x14ac:dyDescent="0.3">
      <c r="B10" s="42"/>
      <c r="C10" s="7">
        <v>0.84510322196858878</v>
      </c>
      <c r="D10" s="7">
        <v>15</v>
      </c>
      <c r="E10" s="7">
        <v>2</v>
      </c>
      <c r="F10" s="7">
        <v>0.64981561971086133</v>
      </c>
      <c r="G10" s="7">
        <v>494851</v>
      </c>
      <c r="H10" s="7">
        <v>4</v>
      </c>
      <c r="I10" s="8">
        <f t="shared" si="4"/>
        <v>5.8823529411764705E-2</v>
      </c>
      <c r="J10" s="7">
        <f t="shared" si="0"/>
        <v>0.5</v>
      </c>
      <c r="K10" s="7">
        <f t="shared" si="1"/>
        <v>2.9411764705882353E-2</v>
      </c>
      <c r="L10" s="9">
        <f t="shared" si="2"/>
        <v>136</v>
      </c>
      <c r="M10" s="7">
        <f t="shared" si="3"/>
        <v>152881</v>
      </c>
      <c r="N10" s="2"/>
      <c r="R10" s="90"/>
      <c r="S10" s="44">
        <v>493428</v>
      </c>
      <c r="T10" s="44">
        <v>3</v>
      </c>
      <c r="U10" s="90"/>
      <c r="V10" s="44">
        <f>V9+1/COUNT($S$9:$S$13)</f>
        <v>0.4</v>
      </c>
    </row>
    <row r="11" spans="2:22" x14ac:dyDescent="0.3">
      <c r="B11" s="42"/>
      <c r="C11" s="42"/>
      <c r="D11" s="17"/>
      <c r="E11" s="17">
        <f>SUM(E4:E10)</f>
        <v>25</v>
      </c>
      <c r="F11" s="17"/>
      <c r="G11" s="17"/>
      <c r="H11" s="17"/>
      <c r="I11" s="18"/>
      <c r="J11" s="17"/>
      <c r="K11" s="17"/>
      <c r="L11" s="19"/>
      <c r="M11" s="17"/>
      <c r="N11" s="2"/>
      <c r="R11" s="90"/>
      <c r="S11" s="44">
        <v>494852</v>
      </c>
      <c r="T11" s="44">
        <v>0</v>
      </c>
      <c r="U11" s="90"/>
      <c r="V11" s="44">
        <f t="shared" ref="V11:V13" si="5">V10+1/COUNT($S$9:$S$13)</f>
        <v>0.60000000000000009</v>
      </c>
    </row>
    <row r="12" spans="2:22" x14ac:dyDescent="0.3">
      <c r="B12" s="42"/>
      <c r="C12" s="42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0"/>
      <c r="S12" s="44">
        <v>495743</v>
      </c>
      <c r="T12" s="44">
        <v>12</v>
      </c>
      <c r="U12" s="90"/>
      <c r="V12" s="44">
        <f t="shared" si="5"/>
        <v>0.8</v>
      </c>
    </row>
    <row r="13" spans="2:22" ht="43.2" x14ac:dyDescent="0.3">
      <c r="B13" s="42"/>
      <c r="C13" s="16" t="s">
        <v>51</v>
      </c>
      <c r="D13" s="11">
        <f>AVERAGE(L4:L10)</f>
        <v>527</v>
      </c>
      <c r="E13" s="20"/>
      <c r="F13" s="14" t="s">
        <v>56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3"/>
      <c r="S13" s="44">
        <v>495745</v>
      </c>
      <c r="T13" s="44">
        <v>7</v>
      </c>
      <c r="U13" s="93"/>
      <c r="V13" s="44">
        <f t="shared" si="5"/>
        <v>1</v>
      </c>
    </row>
    <row r="14" spans="2:22" ht="43.2" x14ac:dyDescent="0.3">
      <c r="B14" s="42"/>
      <c r="C14" s="16" t="s">
        <v>7</v>
      </c>
      <c r="D14" s="12">
        <f>COUNT(L4:L10)</f>
        <v>7</v>
      </c>
      <c r="E14" s="20"/>
      <c r="F14" s="12">
        <f>MIN(L4:L10)</f>
        <v>136</v>
      </c>
      <c r="G14" s="6">
        <f t="array" ref="G14:G24">FREQUENCY(L4:L10,F14:F24)</f>
        <v>1</v>
      </c>
      <c r="H14" s="13">
        <f t="shared" ref="H14:H24" si="6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2">
        <v>4</v>
      </c>
      <c r="S14" s="44">
        <v>490333</v>
      </c>
      <c r="T14" s="44">
        <v>0</v>
      </c>
      <c r="U14" s="92">
        <f>R14/$R$62</f>
        <v>0.23529411764705882</v>
      </c>
      <c r="V14" s="44">
        <f>1/COUNT($S$14:$S$16)</f>
        <v>0.33333333333333331</v>
      </c>
    </row>
    <row r="15" spans="2:22" x14ac:dyDescent="0.3">
      <c r="B15" s="42"/>
      <c r="C15" s="16" t="s">
        <v>2</v>
      </c>
      <c r="D15" s="12">
        <f>SQRT((SUM(M4:M10))/(COUNT(D4:D10)*(COUNT(D4:D10)-1)))</f>
        <v>107.96450033846003</v>
      </c>
      <c r="F15" s="12">
        <f t="shared" ref="F15:F23" si="7">F14+($F$24-$F$14)/10</f>
        <v>214.20000000000002</v>
      </c>
      <c r="G15" s="6">
        <v>0</v>
      </c>
      <c r="H15" s="13">
        <f t="shared" si="6"/>
        <v>0</v>
      </c>
      <c r="I15" s="13">
        <f>I14+H15</f>
        <v>0.14285714285714285</v>
      </c>
      <c r="N15" s="2"/>
      <c r="R15" s="90"/>
      <c r="S15" s="44">
        <v>490335</v>
      </c>
      <c r="T15" s="44">
        <v>3</v>
      </c>
      <c r="U15" s="90"/>
      <c r="V15" s="44">
        <f>V14+1/COUNT($S$14:$S$16)</f>
        <v>0.66666666666666663</v>
      </c>
    </row>
    <row r="16" spans="2:22" x14ac:dyDescent="0.3">
      <c r="B16" s="42"/>
      <c r="C16" s="16" t="s">
        <v>1</v>
      </c>
      <c r="D16" s="12">
        <f>MEDIAN(L4:L10)</f>
        <v>476</v>
      </c>
      <c r="F16" s="12">
        <f t="shared" si="7"/>
        <v>292.40000000000003</v>
      </c>
      <c r="G16" s="6">
        <v>0</v>
      </c>
      <c r="H16" s="13">
        <f t="shared" si="6"/>
        <v>0</v>
      </c>
      <c r="I16" s="13">
        <f t="shared" ref="I16:I24" si="8">I15+H16</f>
        <v>0.14285714285714285</v>
      </c>
      <c r="N16" s="2"/>
      <c r="R16" s="93"/>
      <c r="S16" s="53">
        <v>490337</v>
      </c>
      <c r="T16" s="53">
        <v>6</v>
      </c>
      <c r="U16" s="93"/>
      <c r="V16" s="44">
        <f>V15+1/COUNT($S$14:$S$16)</f>
        <v>1</v>
      </c>
    </row>
    <row r="17" spans="2:22" x14ac:dyDescent="0.3">
      <c r="B17" s="42"/>
      <c r="C17" s="16" t="s">
        <v>3</v>
      </c>
      <c r="D17" s="12" t="e">
        <f>_xlfn.MODE.SNGL(L4:L10)</f>
        <v>#N/A</v>
      </c>
      <c r="F17" s="12">
        <f t="shared" si="7"/>
        <v>370.6</v>
      </c>
      <c r="G17" s="6">
        <v>1</v>
      </c>
      <c r="H17" s="13">
        <f t="shared" si="6"/>
        <v>0.14285714285714285</v>
      </c>
      <c r="I17" s="13">
        <f t="shared" si="8"/>
        <v>0.2857142857142857</v>
      </c>
      <c r="N17" s="2"/>
      <c r="R17" s="92">
        <v>5</v>
      </c>
      <c r="S17" s="44">
        <v>490241</v>
      </c>
      <c r="T17" s="44">
        <v>4</v>
      </c>
      <c r="U17" s="92">
        <f>R17/$R$62</f>
        <v>0.29411764705882354</v>
      </c>
      <c r="V17" s="44">
        <f>1/COUNT($S$17:$S$19)</f>
        <v>0.33333333333333331</v>
      </c>
    </row>
    <row r="18" spans="2:22" x14ac:dyDescent="0.3">
      <c r="B18" s="42"/>
      <c r="C18" s="42"/>
      <c r="F18" s="12">
        <f t="shared" si="7"/>
        <v>448.80000000000007</v>
      </c>
      <c r="G18" s="6">
        <v>0</v>
      </c>
      <c r="H18" s="13">
        <f t="shared" si="6"/>
        <v>0</v>
      </c>
      <c r="I18" s="13">
        <f t="shared" si="8"/>
        <v>0.2857142857142857</v>
      </c>
      <c r="N18" s="2"/>
      <c r="R18" s="90"/>
      <c r="S18" s="44">
        <v>490336</v>
      </c>
      <c r="T18" s="44">
        <v>8</v>
      </c>
      <c r="U18" s="90"/>
      <c r="V18" s="44">
        <f>V17+1/COUNT($S$17:$S$19)</f>
        <v>0.66666666666666663</v>
      </c>
    </row>
    <row r="19" spans="2:22" x14ac:dyDescent="0.3">
      <c r="B19" s="42"/>
      <c r="C19" s="42"/>
      <c r="F19" s="12">
        <f t="shared" si="7"/>
        <v>527.00000000000011</v>
      </c>
      <c r="G19" s="6">
        <v>3</v>
      </c>
      <c r="H19" s="13">
        <f t="shared" si="6"/>
        <v>0.42857142857142855</v>
      </c>
      <c r="I19" s="13">
        <f t="shared" si="8"/>
        <v>0.71428571428571419</v>
      </c>
      <c r="R19" s="93"/>
      <c r="S19" s="44">
        <v>493427</v>
      </c>
      <c r="T19" s="44">
        <v>9</v>
      </c>
      <c r="U19" s="93"/>
      <c r="V19" s="44">
        <f>V18+1/COUNT($S$17:$S$19)</f>
        <v>1</v>
      </c>
    </row>
    <row r="20" spans="2:22" x14ac:dyDescent="0.3">
      <c r="F20" s="12">
        <f t="shared" si="7"/>
        <v>605.20000000000016</v>
      </c>
      <c r="G20" s="6">
        <v>0</v>
      </c>
      <c r="H20" s="13">
        <f t="shared" si="6"/>
        <v>0</v>
      </c>
      <c r="I20" s="13">
        <f t="shared" si="8"/>
        <v>0.71428571428571419</v>
      </c>
      <c r="R20" s="92">
        <v>6</v>
      </c>
      <c r="S20" s="44">
        <v>488570</v>
      </c>
      <c r="T20" s="44">
        <v>3</v>
      </c>
      <c r="U20" s="92">
        <f>R20/$R$62</f>
        <v>0.35294117647058826</v>
      </c>
      <c r="V20" s="44">
        <f>1/COUNT($S$20:$S$28)</f>
        <v>0.1111111111111111</v>
      </c>
    </row>
    <row r="21" spans="2:22" x14ac:dyDescent="0.3">
      <c r="F21" s="12">
        <f t="shared" si="7"/>
        <v>683.4000000000002</v>
      </c>
      <c r="G21" s="6">
        <v>0</v>
      </c>
      <c r="H21" s="13">
        <f t="shared" si="6"/>
        <v>0</v>
      </c>
      <c r="I21" s="13">
        <f t="shared" si="8"/>
        <v>0.71428571428571419</v>
      </c>
      <c r="R21" s="90"/>
      <c r="S21" s="44">
        <v>490331</v>
      </c>
      <c r="T21" s="44">
        <v>0</v>
      </c>
      <c r="U21" s="90"/>
      <c r="V21" s="44">
        <f>V20+1/COUNT($S$20:$S$28)</f>
        <v>0.22222222222222221</v>
      </c>
    </row>
    <row r="22" spans="2:22" x14ac:dyDescent="0.3">
      <c r="F22" s="12">
        <f t="shared" si="7"/>
        <v>761.60000000000025</v>
      </c>
      <c r="G22" s="6">
        <v>0</v>
      </c>
      <c r="H22" s="13">
        <f t="shared" si="6"/>
        <v>0</v>
      </c>
      <c r="I22" s="13">
        <f t="shared" si="8"/>
        <v>0.71428571428571419</v>
      </c>
      <c r="R22" s="90"/>
      <c r="S22" s="44">
        <v>490512</v>
      </c>
      <c r="T22" s="44">
        <v>7</v>
      </c>
      <c r="U22" s="90"/>
      <c r="V22" s="44">
        <f t="shared" ref="V22:V28" si="9">V21+1/COUNT($S$20:$S$28)</f>
        <v>0.33333333333333331</v>
      </c>
    </row>
    <row r="23" spans="2:22" x14ac:dyDescent="0.3">
      <c r="F23" s="12">
        <f t="shared" si="7"/>
        <v>839.8000000000003</v>
      </c>
      <c r="G23" s="6">
        <v>0</v>
      </c>
      <c r="H23" s="13">
        <f t="shared" si="6"/>
        <v>0</v>
      </c>
      <c r="I23" s="13">
        <f t="shared" si="8"/>
        <v>0.71428571428571419</v>
      </c>
      <c r="R23" s="90"/>
      <c r="S23" s="44">
        <v>490561</v>
      </c>
      <c r="T23" s="44">
        <v>13</v>
      </c>
      <c r="U23" s="90"/>
      <c r="V23" s="44">
        <f t="shared" si="9"/>
        <v>0.44444444444444442</v>
      </c>
    </row>
    <row r="24" spans="2:22" x14ac:dyDescent="0.3">
      <c r="F24" s="11">
        <f>MAX(L4:L10)</f>
        <v>918.00000000000011</v>
      </c>
      <c r="G24" s="6">
        <v>2</v>
      </c>
      <c r="H24" s="13">
        <f t="shared" si="6"/>
        <v>0.2857142857142857</v>
      </c>
      <c r="I24" s="13">
        <f t="shared" si="8"/>
        <v>0.99999999999999989</v>
      </c>
      <c r="R24" s="90"/>
      <c r="S24" s="44">
        <v>493136</v>
      </c>
      <c r="T24" s="44">
        <v>12</v>
      </c>
      <c r="U24" s="90"/>
      <c r="V24" s="44">
        <f t="shared" si="9"/>
        <v>0.55555555555555558</v>
      </c>
    </row>
    <row r="25" spans="2:22" x14ac:dyDescent="0.3">
      <c r="R25" s="90"/>
      <c r="S25" s="53">
        <v>494963</v>
      </c>
      <c r="T25" s="53">
        <v>6</v>
      </c>
      <c r="U25" s="90"/>
      <c r="V25" s="44">
        <f t="shared" si="9"/>
        <v>0.66666666666666674</v>
      </c>
    </row>
    <row r="26" spans="2:22" x14ac:dyDescent="0.3">
      <c r="R26" s="90"/>
      <c r="S26" s="44">
        <v>495721</v>
      </c>
      <c r="T26" s="44">
        <v>13</v>
      </c>
      <c r="U26" s="90"/>
      <c r="V26" s="44">
        <f t="shared" si="9"/>
        <v>0.7777777777777779</v>
      </c>
    </row>
    <row r="27" spans="2:22" x14ac:dyDescent="0.3">
      <c r="R27" s="90"/>
      <c r="S27" s="44">
        <v>495728</v>
      </c>
      <c r="T27" s="44">
        <v>8</v>
      </c>
      <c r="U27" s="90"/>
      <c r="V27" s="44">
        <f t="shared" si="9"/>
        <v>0.88888888888888906</v>
      </c>
    </row>
    <row r="28" spans="2:22" x14ac:dyDescent="0.3">
      <c r="R28" s="93"/>
      <c r="S28" s="44">
        <v>495742</v>
      </c>
      <c r="T28" s="44">
        <v>9</v>
      </c>
      <c r="U28" s="93"/>
      <c r="V28" s="44">
        <f t="shared" si="9"/>
        <v>1.0000000000000002</v>
      </c>
    </row>
    <row r="29" spans="2:22" x14ac:dyDescent="0.3">
      <c r="R29" s="7">
        <v>7</v>
      </c>
      <c r="S29" s="44">
        <v>494856</v>
      </c>
      <c r="T29" s="44">
        <v>5</v>
      </c>
      <c r="U29" s="8">
        <f>R29/$R$62</f>
        <v>0.41176470588235292</v>
      </c>
      <c r="V29" s="44">
        <v>1</v>
      </c>
    </row>
    <row r="30" spans="2:22" x14ac:dyDescent="0.3">
      <c r="R30" s="92">
        <v>8</v>
      </c>
      <c r="S30" s="44">
        <v>494822</v>
      </c>
      <c r="T30" s="44">
        <v>9</v>
      </c>
      <c r="U30" s="92">
        <f>R30/$R$62</f>
        <v>0.47058823529411764</v>
      </c>
      <c r="V30" s="44">
        <f>1/COUNT($S$30:$S$31)</f>
        <v>0.5</v>
      </c>
    </row>
    <row r="31" spans="2:22" x14ac:dyDescent="0.3">
      <c r="R31" s="93"/>
      <c r="S31" s="44">
        <v>495055</v>
      </c>
      <c r="T31" s="44">
        <v>0</v>
      </c>
      <c r="U31" s="93"/>
      <c r="V31" s="44">
        <f>V30+1/COUNT($S$30:$S$31)</f>
        <v>1</v>
      </c>
    </row>
    <row r="32" spans="2:22" x14ac:dyDescent="0.3">
      <c r="R32" s="92">
        <v>9</v>
      </c>
      <c r="S32" s="44">
        <v>490255</v>
      </c>
      <c r="T32" s="44">
        <v>13</v>
      </c>
      <c r="U32" s="92">
        <f>R32/$R$62</f>
        <v>0.52941176470588236</v>
      </c>
      <c r="V32" s="44">
        <f>1/COUNT($S$32:$S$37)</f>
        <v>0.16666666666666666</v>
      </c>
    </row>
    <row r="33" spans="18:22" x14ac:dyDescent="0.3">
      <c r="R33" s="90"/>
      <c r="S33" s="44">
        <v>490284</v>
      </c>
      <c r="T33" s="44">
        <v>3</v>
      </c>
      <c r="U33" s="90"/>
      <c r="V33" s="44">
        <f>V32+1/COUNT($S$32:$S$37)</f>
        <v>0.33333333333333331</v>
      </c>
    </row>
    <row r="34" spans="18:22" x14ac:dyDescent="0.3">
      <c r="R34" s="90"/>
      <c r="S34" s="44">
        <v>490295</v>
      </c>
      <c r="T34" s="44">
        <v>10</v>
      </c>
      <c r="U34" s="90"/>
      <c r="V34" s="44">
        <f t="shared" ref="V34:V37" si="10">V33+1/COUNT($S$32:$S$37)</f>
        <v>0.5</v>
      </c>
    </row>
    <row r="35" spans="18:22" x14ac:dyDescent="0.3">
      <c r="R35" s="90"/>
      <c r="S35" s="44">
        <v>490298</v>
      </c>
      <c r="T35" s="44">
        <v>11</v>
      </c>
      <c r="U35" s="90"/>
      <c r="V35" s="44">
        <f t="shared" si="10"/>
        <v>0.66666666666666663</v>
      </c>
    </row>
    <row r="36" spans="18:22" x14ac:dyDescent="0.3">
      <c r="R36" s="90"/>
      <c r="S36" s="44">
        <v>491780</v>
      </c>
      <c r="T36" s="44">
        <v>8</v>
      </c>
      <c r="U36" s="90"/>
      <c r="V36" s="44">
        <f t="shared" si="10"/>
        <v>0.83333333333333326</v>
      </c>
    </row>
    <row r="37" spans="18:22" x14ac:dyDescent="0.3">
      <c r="R37" s="93"/>
      <c r="S37" s="44">
        <v>493400</v>
      </c>
      <c r="T37" s="44">
        <v>10</v>
      </c>
      <c r="U37" s="93"/>
      <c r="V37" s="44">
        <f t="shared" si="10"/>
        <v>0.99999999999999989</v>
      </c>
    </row>
    <row r="38" spans="18:22" x14ac:dyDescent="0.3">
      <c r="R38" s="7">
        <v>10</v>
      </c>
      <c r="S38" s="44">
        <v>490328</v>
      </c>
      <c r="T38" s="44">
        <v>8</v>
      </c>
      <c r="U38" s="8">
        <f>R38/$R$62</f>
        <v>0.58823529411764708</v>
      </c>
      <c r="V38" s="44">
        <v>1</v>
      </c>
    </row>
    <row r="39" spans="18:22" x14ac:dyDescent="0.3">
      <c r="R39" s="92">
        <v>11</v>
      </c>
      <c r="S39" s="44">
        <v>489805</v>
      </c>
      <c r="T39" s="44">
        <v>7</v>
      </c>
      <c r="U39" s="92">
        <f>R39/$R$62</f>
        <v>0.6470588235294118</v>
      </c>
      <c r="V39" s="44">
        <f>1/COUNT($S$39:$S$42)</f>
        <v>0.25</v>
      </c>
    </row>
    <row r="40" spans="18:22" x14ac:dyDescent="0.3">
      <c r="R40" s="90"/>
      <c r="S40" s="44">
        <v>490306</v>
      </c>
      <c r="T40" s="44">
        <v>3</v>
      </c>
      <c r="U40" s="90"/>
      <c r="V40" s="44">
        <f>V39+1/COUNT($S$39:$S$42)</f>
        <v>0.5</v>
      </c>
    </row>
    <row r="41" spans="18:22" x14ac:dyDescent="0.3">
      <c r="R41" s="90"/>
      <c r="S41" s="44">
        <v>495487</v>
      </c>
      <c r="T41" s="44">
        <v>4</v>
      </c>
      <c r="U41" s="90"/>
      <c r="V41" s="44">
        <f t="shared" ref="V41:V42" si="11">V40+1/COUNT($S$39:$S$42)</f>
        <v>0.75</v>
      </c>
    </row>
    <row r="42" spans="18:22" x14ac:dyDescent="0.3">
      <c r="R42" s="93"/>
      <c r="S42" s="44">
        <v>495734</v>
      </c>
      <c r="T42" s="44">
        <v>10</v>
      </c>
      <c r="U42" s="93"/>
      <c r="V42" s="44">
        <f t="shared" si="11"/>
        <v>1</v>
      </c>
    </row>
    <row r="43" spans="18:22" x14ac:dyDescent="0.3">
      <c r="R43" s="92">
        <v>12</v>
      </c>
      <c r="S43" s="44">
        <v>490564</v>
      </c>
      <c r="T43" s="44">
        <v>10</v>
      </c>
      <c r="U43" s="92">
        <f>R43/$R$62</f>
        <v>0.70588235294117652</v>
      </c>
      <c r="V43" s="44">
        <f>1/COUNT($S$43:$S$45)</f>
        <v>0.33333333333333331</v>
      </c>
    </row>
    <row r="44" spans="18:22" x14ac:dyDescent="0.3">
      <c r="R44" s="90"/>
      <c r="S44" s="44">
        <v>493432</v>
      </c>
      <c r="T44" s="44">
        <v>6</v>
      </c>
      <c r="U44" s="90"/>
      <c r="V44" s="44">
        <f>V43+1/COUNT($S$43:$S$45)</f>
        <v>0.66666666666666663</v>
      </c>
    </row>
    <row r="45" spans="18:22" x14ac:dyDescent="0.3">
      <c r="R45" s="93"/>
      <c r="S45" s="44">
        <v>495693</v>
      </c>
      <c r="T45" s="44">
        <v>14</v>
      </c>
      <c r="U45" s="93"/>
      <c r="V45" s="44">
        <f>V44+1/COUNT($S$43:$S$45)</f>
        <v>1</v>
      </c>
    </row>
    <row r="46" spans="18:22" x14ac:dyDescent="0.3">
      <c r="R46" s="92">
        <v>13</v>
      </c>
      <c r="S46" s="44">
        <v>490626</v>
      </c>
      <c r="T46" s="44">
        <v>1</v>
      </c>
      <c r="U46" s="92">
        <f>R46/$R$62</f>
        <v>0.76470588235294112</v>
      </c>
      <c r="V46" s="44">
        <f>1/COUNT($S$46:$S$49)</f>
        <v>0.25</v>
      </c>
    </row>
    <row r="47" spans="18:22" x14ac:dyDescent="0.3">
      <c r="R47" s="90"/>
      <c r="S47" s="44">
        <v>492606</v>
      </c>
      <c r="T47" s="44">
        <v>5</v>
      </c>
      <c r="U47" s="90"/>
      <c r="V47" s="44">
        <f>V46+1/COUNT($S$46:$S$49)</f>
        <v>0.5</v>
      </c>
    </row>
    <row r="48" spans="18:22" x14ac:dyDescent="0.3">
      <c r="R48" s="90"/>
      <c r="S48" s="44">
        <v>493391</v>
      </c>
      <c r="T48" s="44">
        <v>1</v>
      </c>
      <c r="U48" s="90"/>
      <c r="V48" s="44">
        <f t="shared" ref="V48:V49" si="12">V47+1/COUNT($S$46:$S$49)</f>
        <v>0.75</v>
      </c>
    </row>
    <row r="49" spans="18:22" x14ac:dyDescent="0.3">
      <c r="R49" s="93"/>
      <c r="S49" s="44">
        <v>493729</v>
      </c>
      <c r="T49" s="44">
        <v>4</v>
      </c>
      <c r="U49" s="93"/>
      <c r="V49" s="44">
        <f t="shared" si="12"/>
        <v>1</v>
      </c>
    </row>
    <row r="50" spans="18:22" x14ac:dyDescent="0.3">
      <c r="R50" s="92">
        <v>14</v>
      </c>
      <c r="S50" s="44">
        <v>490329</v>
      </c>
      <c r="T50" s="44">
        <v>4</v>
      </c>
      <c r="U50" s="92">
        <f>R50/$R$62</f>
        <v>0.82352941176470584</v>
      </c>
      <c r="V50" s="44">
        <f>1/COUNT($S$50:$S$53)</f>
        <v>0.25</v>
      </c>
    </row>
    <row r="51" spans="18:22" x14ac:dyDescent="0.3">
      <c r="R51" s="90"/>
      <c r="S51" s="44">
        <v>494972</v>
      </c>
      <c r="T51" s="44">
        <v>14</v>
      </c>
      <c r="U51" s="90"/>
      <c r="V51" s="44">
        <f>V50+1/COUNT($S$50:$S$53)</f>
        <v>0.5</v>
      </c>
    </row>
    <row r="52" spans="18:22" x14ac:dyDescent="0.3">
      <c r="R52" s="90"/>
      <c r="S52" s="53">
        <v>495730</v>
      </c>
      <c r="T52" s="53">
        <v>13</v>
      </c>
      <c r="U52" s="90"/>
      <c r="V52" s="44">
        <f t="shared" ref="V52:V53" si="13">V51+1/COUNT($S$50:$S$53)</f>
        <v>0.75</v>
      </c>
    </row>
    <row r="53" spans="18:22" x14ac:dyDescent="0.3">
      <c r="R53" s="93"/>
      <c r="S53" s="44">
        <v>495732</v>
      </c>
      <c r="T53" s="44">
        <v>6</v>
      </c>
      <c r="U53" s="93"/>
      <c r="V53" s="44">
        <f t="shared" si="13"/>
        <v>1</v>
      </c>
    </row>
    <row r="54" spans="18:22" x14ac:dyDescent="0.3">
      <c r="R54" s="92">
        <v>15</v>
      </c>
      <c r="S54" s="44">
        <v>490332</v>
      </c>
      <c r="T54" s="44">
        <v>10</v>
      </c>
      <c r="U54" s="92">
        <f>R54/$R$62</f>
        <v>0.88235294117647056</v>
      </c>
      <c r="V54" s="44">
        <f>1/COUNT($S$54:$S$55)</f>
        <v>0.5</v>
      </c>
    </row>
    <row r="55" spans="18:22" x14ac:dyDescent="0.3">
      <c r="R55" s="93"/>
      <c r="S55" s="53">
        <v>494851</v>
      </c>
      <c r="T55" s="53">
        <v>4</v>
      </c>
      <c r="U55" s="93"/>
      <c r="V55" s="44">
        <f>V54+1/COUNT($S$54:$S$55)</f>
        <v>1</v>
      </c>
    </row>
    <row r="56" spans="18:22" x14ac:dyDescent="0.3">
      <c r="R56" s="92">
        <v>16</v>
      </c>
      <c r="S56" s="53">
        <v>490307</v>
      </c>
      <c r="T56" s="53">
        <v>15</v>
      </c>
      <c r="U56" s="92">
        <f>R56/$R$62</f>
        <v>0.94117647058823528</v>
      </c>
      <c r="V56" s="44">
        <f>1/COUNT($S$56:$S$57)</f>
        <v>0.5</v>
      </c>
    </row>
    <row r="57" spans="18:22" x14ac:dyDescent="0.3">
      <c r="R57" s="93"/>
      <c r="S57" s="53">
        <v>490334</v>
      </c>
      <c r="T57" s="53">
        <v>14</v>
      </c>
      <c r="U57" s="93"/>
      <c r="V57" s="44">
        <f>V56+1/COUNT($S$56:$S$57)</f>
        <v>1</v>
      </c>
    </row>
    <row r="58" spans="18:22" x14ac:dyDescent="0.3">
      <c r="R58" s="92">
        <v>17</v>
      </c>
      <c r="S58" s="44">
        <v>490244</v>
      </c>
      <c r="T58" s="44">
        <v>15</v>
      </c>
      <c r="U58" s="92">
        <f>R58/$R$62</f>
        <v>1</v>
      </c>
      <c r="V58" s="44">
        <f>1/COUNT($S$58:$S$61)</f>
        <v>0.25</v>
      </c>
    </row>
    <row r="59" spans="18:22" x14ac:dyDescent="0.3">
      <c r="R59" s="90"/>
      <c r="S59" s="44">
        <v>494829</v>
      </c>
      <c r="T59" s="44">
        <v>8</v>
      </c>
      <c r="U59" s="90"/>
      <c r="V59" s="44">
        <f>V58+1/COUNT($S$58:$S$61)</f>
        <v>0.5</v>
      </c>
    </row>
    <row r="60" spans="18:22" x14ac:dyDescent="0.3">
      <c r="R60" s="90"/>
      <c r="S60" s="44">
        <v>495042</v>
      </c>
      <c r="T60" s="44">
        <v>6</v>
      </c>
      <c r="U60" s="90"/>
      <c r="V60" s="44">
        <f t="shared" ref="V60:V61" si="14">V59+1/COUNT($S$58:$S$61)</f>
        <v>0.75</v>
      </c>
    </row>
    <row r="61" spans="18:22" x14ac:dyDescent="0.3">
      <c r="R61" s="93"/>
      <c r="S61" s="44">
        <v>495740</v>
      </c>
      <c r="T61" s="44">
        <v>14</v>
      </c>
      <c r="U61" s="93"/>
      <c r="V61" s="44">
        <f t="shared" si="14"/>
        <v>1</v>
      </c>
    </row>
    <row r="62" spans="18:22" x14ac:dyDescent="0.3">
      <c r="R62" s="18">
        <f>MAX(R4:R61)</f>
        <v>17</v>
      </c>
      <c r="S62" s="20">
        <f>COUNT(S4:S61)</f>
        <v>58</v>
      </c>
      <c r="T62" s="20">
        <f>SUM(T4:T61)</f>
        <v>442</v>
      </c>
      <c r="U62" s="18"/>
      <c r="V62" s="20"/>
    </row>
    <row r="63" spans="18:22" x14ac:dyDescent="0.3">
      <c r="R63" s="18"/>
      <c r="S63" s="20"/>
      <c r="T63" s="20"/>
      <c r="U63" s="18"/>
      <c r="V63" s="20"/>
    </row>
    <row r="64" spans="18:22" x14ac:dyDescent="0.3">
      <c r="R64" s="18"/>
      <c r="S64" s="20"/>
      <c r="T64" s="20"/>
      <c r="U64" s="18"/>
      <c r="V64" s="20"/>
    </row>
    <row r="65" spans="18:22" x14ac:dyDescent="0.3">
      <c r="R65" s="18"/>
      <c r="S65" s="20"/>
      <c r="T65" s="20"/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31">
    <mergeCell ref="U58:U61"/>
    <mergeCell ref="B2:B3"/>
    <mergeCell ref="R39:R42"/>
    <mergeCell ref="R43:R45"/>
    <mergeCell ref="R58:R61"/>
    <mergeCell ref="U4:U5"/>
    <mergeCell ref="U6:U8"/>
    <mergeCell ref="U9:U13"/>
    <mergeCell ref="U14:U16"/>
    <mergeCell ref="U17:U19"/>
    <mergeCell ref="R4:R5"/>
    <mergeCell ref="R6:R8"/>
    <mergeCell ref="R9:R13"/>
    <mergeCell ref="R14:R16"/>
    <mergeCell ref="R17:R19"/>
    <mergeCell ref="R20:R28"/>
    <mergeCell ref="R56:R57"/>
    <mergeCell ref="U56:U57"/>
    <mergeCell ref="U20:U28"/>
    <mergeCell ref="U30:U31"/>
    <mergeCell ref="U32:U37"/>
    <mergeCell ref="U39:U42"/>
    <mergeCell ref="U43:U45"/>
    <mergeCell ref="R30:R31"/>
    <mergeCell ref="R32:R37"/>
    <mergeCell ref="U50:U53"/>
    <mergeCell ref="U54:U55"/>
    <mergeCell ref="U46:U49"/>
    <mergeCell ref="R46:R49"/>
    <mergeCell ref="R50:R53"/>
    <mergeCell ref="R54:R5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1" customWidth="1"/>
  </cols>
  <sheetData>
    <row r="2" spans="2:22" ht="15" thickBot="1" x14ac:dyDescent="0.35">
      <c r="B2" s="85"/>
      <c r="C2" s="42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42"/>
      <c r="C4" s="7">
        <v>0.98275987820496757</v>
      </c>
      <c r="D4" s="7">
        <v>13</v>
      </c>
      <c r="E4" s="7">
        <v>2</v>
      </c>
      <c r="F4" s="7">
        <v>0.74296313234500744</v>
      </c>
      <c r="G4" s="7">
        <v>437585</v>
      </c>
      <c r="H4" s="7">
        <f>VLOOKUP(G4,$S$4:$T$49,2,FALSE)</f>
        <v>12</v>
      </c>
      <c r="I4" s="8">
        <f>1/$R$50</f>
        <v>7.6923076923076927E-2</v>
      </c>
      <c r="J4" s="7">
        <f t="shared" ref="J4:J10" si="0">1/E4</f>
        <v>0.5</v>
      </c>
      <c r="K4" s="7">
        <f t="shared" ref="K4:K10" si="1">I4*J4</f>
        <v>3.8461538461538464E-2</v>
      </c>
      <c r="L4" s="9">
        <f t="shared" ref="L4:L10" si="2">H4/K4</f>
        <v>312</v>
      </c>
      <c r="M4" s="7">
        <f t="shared" ref="M4:M10" si="3">(L4-$D$13)^2</f>
        <v>1245.0816326530608</v>
      </c>
      <c r="N4" s="2"/>
      <c r="R4" s="7">
        <v>1</v>
      </c>
      <c r="S4" s="44">
        <v>438259</v>
      </c>
      <c r="T4" s="44">
        <v>12</v>
      </c>
      <c r="U4" s="7">
        <f>R4/$R$50</f>
        <v>7.6923076923076927E-2</v>
      </c>
      <c r="V4" s="44">
        <f>1/COUNT(S4)</f>
        <v>1</v>
      </c>
    </row>
    <row r="5" spans="2:22" x14ac:dyDescent="0.3">
      <c r="B5" s="42"/>
      <c r="C5" s="7">
        <v>0.85687861453862091</v>
      </c>
      <c r="D5" s="7">
        <v>12</v>
      </c>
      <c r="E5" s="7">
        <v>1</v>
      </c>
      <c r="F5" s="7">
        <v>0.68567553374012991</v>
      </c>
      <c r="G5" s="7">
        <v>437457</v>
      </c>
      <c r="H5" s="73">
        <f t="shared" ref="H5:H10" si="4">VLOOKUP(G5,$S$4:$T$49,2,FALSE)</f>
        <v>11</v>
      </c>
      <c r="I5" s="8">
        <f t="shared" ref="I5:I10" si="5">1/$R$50</f>
        <v>7.6923076923076927E-2</v>
      </c>
      <c r="J5" s="7">
        <f t="shared" si="0"/>
        <v>1</v>
      </c>
      <c r="K5" s="7">
        <f t="shared" si="1"/>
        <v>7.6923076923076927E-2</v>
      </c>
      <c r="L5" s="9">
        <f t="shared" si="2"/>
        <v>143</v>
      </c>
      <c r="M5" s="7">
        <f t="shared" si="3"/>
        <v>17879.510204081635</v>
      </c>
      <c r="N5" s="2"/>
      <c r="R5" s="92">
        <v>2</v>
      </c>
      <c r="S5" s="44">
        <v>436256</v>
      </c>
      <c r="T5" s="44">
        <v>1</v>
      </c>
      <c r="U5" s="92">
        <f>R5/$R$50</f>
        <v>0.15384615384615385</v>
      </c>
      <c r="V5" s="44">
        <f>1/COUNT($S$5:$S$8)</f>
        <v>0.25</v>
      </c>
    </row>
    <row r="6" spans="2:22" x14ac:dyDescent="0.3">
      <c r="B6" s="42"/>
      <c r="C6" s="7">
        <v>0.99677119208408504</v>
      </c>
      <c r="D6" s="7">
        <v>13</v>
      </c>
      <c r="E6" s="7">
        <v>2</v>
      </c>
      <c r="F6" s="7">
        <v>0.13941764162067827</v>
      </c>
      <c r="G6" s="7">
        <v>437434</v>
      </c>
      <c r="H6" s="73">
        <f t="shared" si="4"/>
        <v>8</v>
      </c>
      <c r="I6" s="8">
        <f t="shared" si="5"/>
        <v>7.6923076923076927E-2</v>
      </c>
      <c r="J6" s="7">
        <f t="shared" si="0"/>
        <v>0.5</v>
      </c>
      <c r="K6" s="7">
        <f t="shared" si="1"/>
        <v>3.8461538461538464E-2</v>
      </c>
      <c r="L6" s="9">
        <f t="shared" si="2"/>
        <v>208</v>
      </c>
      <c r="M6" s="7">
        <f t="shared" si="3"/>
        <v>4721.6530612244906</v>
      </c>
      <c r="N6" s="3"/>
      <c r="R6" s="90"/>
      <c r="S6" s="44">
        <v>437400</v>
      </c>
      <c r="T6" s="44">
        <v>8</v>
      </c>
      <c r="U6" s="90"/>
      <c r="V6" s="44">
        <f>V5+1/COUNT($S$5:$S$8)</f>
        <v>0.5</v>
      </c>
    </row>
    <row r="7" spans="2:22" x14ac:dyDescent="0.3">
      <c r="B7" s="42"/>
      <c r="C7" s="7">
        <v>0.72073627541150975</v>
      </c>
      <c r="D7" s="7">
        <v>10</v>
      </c>
      <c r="E7" s="7">
        <v>9</v>
      </c>
      <c r="F7" s="7">
        <v>0.8916530172120597</v>
      </c>
      <c r="G7" s="7">
        <v>438256</v>
      </c>
      <c r="H7" s="73">
        <f t="shared" si="4"/>
        <v>1</v>
      </c>
      <c r="I7" s="8">
        <f t="shared" si="5"/>
        <v>7.6923076923076927E-2</v>
      </c>
      <c r="J7" s="7">
        <f t="shared" si="0"/>
        <v>0.1111111111111111</v>
      </c>
      <c r="K7" s="7">
        <f t="shared" si="1"/>
        <v>8.5470085470085479E-3</v>
      </c>
      <c r="L7" s="9">
        <f t="shared" si="2"/>
        <v>116.99999999999999</v>
      </c>
      <c r="M7" s="7">
        <f t="shared" si="3"/>
        <v>25508.653061224493</v>
      </c>
      <c r="N7" s="3"/>
      <c r="R7" s="90"/>
      <c r="S7" s="44">
        <v>437422</v>
      </c>
      <c r="T7" s="44">
        <v>15</v>
      </c>
      <c r="U7" s="90"/>
      <c r="V7" s="44">
        <f t="shared" ref="V7:V8" si="6">V6+1/COUNT($S$5:$S$8)</f>
        <v>0.75</v>
      </c>
    </row>
    <row r="8" spans="2:22" x14ac:dyDescent="0.3">
      <c r="B8" s="42"/>
      <c r="C8" s="7">
        <v>0.32693512298604699</v>
      </c>
      <c r="D8" s="7">
        <v>5</v>
      </c>
      <c r="E8" s="7">
        <v>2</v>
      </c>
      <c r="F8" s="7">
        <v>0.54421881976685904</v>
      </c>
      <c r="G8" s="7">
        <v>437342</v>
      </c>
      <c r="H8" s="73">
        <f t="shared" si="4"/>
        <v>9</v>
      </c>
      <c r="I8" s="8">
        <f t="shared" si="5"/>
        <v>7.6923076923076927E-2</v>
      </c>
      <c r="J8" s="7">
        <f t="shared" si="0"/>
        <v>0.5</v>
      </c>
      <c r="K8" s="7">
        <f t="shared" si="1"/>
        <v>3.8461538461538464E-2</v>
      </c>
      <c r="L8" s="9">
        <f t="shared" si="2"/>
        <v>234</v>
      </c>
      <c r="M8" s="7">
        <f t="shared" si="3"/>
        <v>1824.5102040816334</v>
      </c>
      <c r="N8" s="3"/>
      <c r="R8" s="93"/>
      <c r="S8" s="44">
        <v>438254</v>
      </c>
      <c r="T8" s="44">
        <v>10</v>
      </c>
      <c r="U8" s="93"/>
      <c r="V8" s="44">
        <f t="shared" si="6"/>
        <v>1</v>
      </c>
    </row>
    <row r="9" spans="2:22" x14ac:dyDescent="0.3">
      <c r="B9" s="42"/>
      <c r="C9" s="7">
        <v>0.896815871930285</v>
      </c>
      <c r="D9" s="7">
        <v>12</v>
      </c>
      <c r="E9" s="7">
        <v>1</v>
      </c>
      <c r="F9" s="7">
        <v>0.78766902131785477</v>
      </c>
      <c r="G9" s="7">
        <v>437457</v>
      </c>
      <c r="H9" s="73">
        <f t="shared" si="4"/>
        <v>11</v>
      </c>
      <c r="I9" s="8">
        <f t="shared" si="5"/>
        <v>7.6923076923076927E-2</v>
      </c>
      <c r="J9" s="7">
        <f t="shared" si="0"/>
        <v>1</v>
      </c>
      <c r="K9" s="7">
        <f t="shared" si="1"/>
        <v>7.6923076923076927E-2</v>
      </c>
      <c r="L9" s="9">
        <f t="shared" si="2"/>
        <v>143</v>
      </c>
      <c r="M9" s="7">
        <f t="shared" si="3"/>
        <v>17879.510204081635</v>
      </c>
      <c r="N9" s="2"/>
      <c r="Q9" s="2"/>
      <c r="R9" s="92">
        <v>3</v>
      </c>
      <c r="S9" s="44">
        <v>436265</v>
      </c>
      <c r="T9" s="44">
        <v>4</v>
      </c>
      <c r="U9" s="92">
        <f>R9/$R$50</f>
        <v>0.23076923076923078</v>
      </c>
      <c r="V9" s="44">
        <f>1/COUNT($S$9:$S$13)</f>
        <v>0.2</v>
      </c>
    </row>
    <row r="10" spans="2:22" x14ac:dyDescent="0.3">
      <c r="B10" s="42"/>
      <c r="C10" s="7">
        <v>0.40374792090251332</v>
      </c>
      <c r="D10" s="7">
        <v>6</v>
      </c>
      <c r="E10" s="7">
        <v>5</v>
      </c>
      <c r="F10" s="7">
        <v>5.2821613417713742E-2</v>
      </c>
      <c r="G10" s="7">
        <v>437394</v>
      </c>
      <c r="H10" s="73">
        <f t="shared" si="4"/>
        <v>12</v>
      </c>
      <c r="I10" s="8">
        <f t="shared" si="5"/>
        <v>7.6923076923076927E-2</v>
      </c>
      <c r="J10" s="7">
        <f t="shared" si="0"/>
        <v>0.2</v>
      </c>
      <c r="K10" s="7">
        <f t="shared" si="1"/>
        <v>1.5384615384615385E-2</v>
      </c>
      <c r="L10" s="9">
        <f t="shared" si="2"/>
        <v>780</v>
      </c>
      <c r="M10" s="7">
        <f t="shared" si="3"/>
        <v>253296.51020408163</v>
      </c>
      <c r="N10" s="2"/>
      <c r="R10" s="90"/>
      <c r="S10" s="44">
        <v>436337</v>
      </c>
      <c r="T10" s="44">
        <v>14</v>
      </c>
      <c r="U10" s="90"/>
      <c r="V10" s="44">
        <f>V9+1/COUNT($S$9:$S$13)</f>
        <v>0.4</v>
      </c>
    </row>
    <row r="11" spans="2:22" x14ac:dyDescent="0.3">
      <c r="B11" s="42"/>
      <c r="C11" s="42"/>
      <c r="D11" s="17"/>
      <c r="E11" s="17">
        <f>SUM(E4:E10)</f>
        <v>22</v>
      </c>
      <c r="F11" s="17"/>
      <c r="G11" s="17"/>
      <c r="H11" s="17"/>
      <c r="I11" s="18"/>
      <c r="J11" s="17"/>
      <c r="K11" s="17"/>
      <c r="L11" s="19"/>
      <c r="M11" s="17"/>
      <c r="N11" s="2"/>
      <c r="R11" s="90"/>
      <c r="S11" s="44">
        <v>437299</v>
      </c>
      <c r="T11" s="44">
        <v>4</v>
      </c>
      <c r="U11" s="90"/>
      <c r="V11" s="44">
        <f t="shared" ref="V11:V13" si="7">V10+1/COUNT($S$9:$S$13)</f>
        <v>0.60000000000000009</v>
      </c>
    </row>
    <row r="12" spans="2:22" x14ac:dyDescent="0.3">
      <c r="B12" s="42"/>
      <c r="C12" s="42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0"/>
      <c r="S12" s="44">
        <v>437723</v>
      </c>
      <c r="T12" s="44">
        <v>7</v>
      </c>
      <c r="U12" s="90"/>
      <c r="V12" s="44">
        <f t="shared" si="7"/>
        <v>0.8</v>
      </c>
    </row>
    <row r="13" spans="2:22" ht="43.2" x14ac:dyDescent="0.3">
      <c r="B13" s="42"/>
      <c r="C13" s="16" t="s">
        <v>51</v>
      </c>
      <c r="D13" s="11">
        <f>AVERAGE(L4:L10)</f>
        <v>276.71428571428572</v>
      </c>
      <c r="E13" s="20"/>
      <c r="F13" s="14" t="s">
        <v>56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3"/>
      <c r="S13" s="44">
        <v>439136</v>
      </c>
      <c r="T13" s="44">
        <v>4</v>
      </c>
      <c r="U13" s="93"/>
      <c r="V13" s="44">
        <f t="shared" si="7"/>
        <v>1</v>
      </c>
    </row>
    <row r="14" spans="2:22" ht="43.2" x14ac:dyDescent="0.3">
      <c r="B14" s="42"/>
      <c r="C14" s="16" t="s">
        <v>7</v>
      </c>
      <c r="D14" s="12">
        <f>COUNT(L4:L10)</f>
        <v>7</v>
      </c>
      <c r="E14" s="20"/>
      <c r="F14" s="12">
        <f>MIN(L4:L10)</f>
        <v>116.99999999999999</v>
      </c>
      <c r="G14" s="6">
        <f t="array" ref="G14:G24">FREQUENCY(L4:L10,F14:F24)</f>
        <v>1</v>
      </c>
      <c r="H14" s="13">
        <f t="shared" ref="H14:H24" si="8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2">
        <v>4</v>
      </c>
      <c r="S14" s="44">
        <v>436271</v>
      </c>
      <c r="T14" s="44">
        <v>2</v>
      </c>
      <c r="U14" s="92">
        <f>R14/$R$50</f>
        <v>0.30769230769230771</v>
      </c>
      <c r="V14" s="44">
        <f>1/COUNT($S$14:$S$18)</f>
        <v>0.2</v>
      </c>
    </row>
    <row r="15" spans="2:22" x14ac:dyDescent="0.3">
      <c r="B15" s="42"/>
      <c r="C15" s="16" t="s">
        <v>2</v>
      </c>
      <c r="D15" s="12">
        <f>SQRT((SUM(M4:M10))/(COUNT(D4:D10)*(COUNT(D4:D10)-1)))</f>
        <v>87.607815014989853</v>
      </c>
      <c r="F15" s="12">
        <f t="shared" ref="F15:F23" si="9">F14+($F$24-$F$14)/10</f>
        <v>183.29999999999998</v>
      </c>
      <c r="G15" s="6">
        <v>2</v>
      </c>
      <c r="H15" s="13">
        <f t="shared" si="8"/>
        <v>0.2857142857142857</v>
      </c>
      <c r="I15" s="13">
        <f>I14+H15</f>
        <v>0.42857142857142855</v>
      </c>
      <c r="N15" s="2"/>
      <c r="R15" s="90"/>
      <c r="S15" s="44">
        <v>437376</v>
      </c>
      <c r="T15" s="44">
        <v>10</v>
      </c>
      <c r="U15" s="90"/>
      <c r="V15" s="44">
        <f>V14+1/COUNT($S$14:$S$18)</f>
        <v>0.4</v>
      </c>
    </row>
    <row r="16" spans="2:22" x14ac:dyDescent="0.3">
      <c r="B16" s="42"/>
      <c r="C16" s="16" t="s">
        <v>1</v>
      </c>
      <c r="D16" s="12">
        <f>MEDIAN(L4:L10)</f>
        <v>208</v>
      </c>
      <c r="F16" s="12">
        <f t="shared" si="9"/>
        <v>249.59999999999997</v>
      </c>
      <c r="G16" s="6">
        <v>2</v>
      </c>
      <c r="H16" s="13">
        <f t="shared" si="8"/>
        <v>0.2857142857142857</v>
      </c>
      <c r="I16" s="13">
        <f t="shared" ref="I16:I24" si="10">I15+H16</f>
        <v>0.71428571428571419</v>
      </c>
      <c r="N16" s="2"/>
      <c r="R16" s="90"/>
      <c r="S16" s="44">
        <v>437401</v>
      </c>
      <c r="T16" s="44">
        <v>0</v>
      </c>
      <c r="U16" s="90"/>
      <c r="V16" s="44">
        <f t="shared" ref="V16:V18" si="11">V15+1/COUNT($S$14:$S$18)</f>
        <v>0.60000000000000009</v>
      </c>
    </row>
    <row r="17" spans="2:22" x14ac:dyDescent="0.3">
      <c r="B17" s="42"/>
      <c r="C17" s="16" t="s">
        <v>3</v>
      </c>
      <c r="D17" s="12">
        <f>_xlfn.MODE.SNGL(L4:L10)</f>
        <v>143</v>
      </c>
      <c r="F17" s="12">
        <f t="shared" si="9"/>
        <v>315.89999999999998</v>
      </c>
      <c r="G17" s="6">
        <v>1</v>
      </c>
      <c r="H17" s="13">
        <f t="shared" si="8"/>
        <v>0.14285714285714285</v>
      </c>
      <c r="I17" s="13">
        <f t="shared" si="10"/>
        <v>0.85714285714285698</v>
      </c>
      <c r="N17" s="2"/>
      <c r="R17" s="90"/>
      <c r="S17" s="44">
        <v>438329</v>
      </c>
      <c r="T17" s="44">
        <v>10</v>
      </c>
      <c r="U17" s="90"/>
      <c r="V17" s="44">
        <f t="shared" si="11"/>
        <v>0.8</v>
      </c>
    </row>
    <row r="18" spans="2:22" x14ac:dyDescent="0.3">
      <c r="B18" s="42"/>
      <c r="C18" s="42"/>
      <c r="F18" s="12">
        <f t="shared" si="9"/>
        <v>382.2</v>
      </c>
      <c r="G18" s="6">
        <v>0</v>
      </c>
      <c r="H18" s="13">
        <f t="shared" si="8"/>
        <v>0</v>
      </c>
      <c r="I18" s="13">
        <f t="shared" si="10"/>
        <v>0.85714285714285698</v>
      </c>
      <c r="N18" s="2"/>
      <c r="R18" s="93"/>
      <c r="S18" s="44">
        <v>439003</v>
      </c>
      <c r="T18" s="44">
        <v>8</v>
      </c>
      <c r="U18" s="93"/>
      <c r="V18" s="44">
        <f t="shared" si="11"/>
        <v>1</v>
      </c>
    </row>
    <row r="19" spans="2:22" x14ac:dyDescent="0.3">
      <c r="B19" s="42"/>
      <c r="C19" s="42"/>
      <c r="F19" s="12">
        <f t="shared" si="9"/>
        <v>448.5</v>
      </c>
      <c r="G19" s="6">
        <v>0</v>
      </c>
      <c r="H19" s="13">
        <f t="shared" si="8"/>
        <v>0</v>
      </c>
      <c r="I19" s="13">
        <f t="shared" si="10"/>
        <v>0.85714285714285698</v>
      </c>
      <c r="R19" s="92">
        <v>5</v>
      </c>
      <c r="S19" s="44">
        <v>436536</v>
      </c>
      <c r="T19" s="44">
        <v>1</v>
      </c>
      <c r="U19" s="92">
        <f>R19/$R$50</f>
        <v>0.38461538461538464</v>
      </c>
      <c r="V19" s="44">
        <f>1/COUNT($S$19:$S$20)</f>
        <v>0.5</v>
      </c>
    </row>
    <row r="20" spans="2:22" x14ac:dyDescent="0.3">
      <c r="F20" s="12">
        <f t="shared" si="9"/>
        <v>514.79999999999995</v>
      </c>
      <c r="G20" s="6">
        <v>0</v>
      </c>
      <c r="H20" s="13">
        <f t="shared" si="8"/>
        <v>0</v>
      </c>
      <c r="I20" s="13">
        <f t="shared" si="10"/>
        <v>0.85714285714285698</v>
      </c>
      <c r="R20" s="93"/>
      <c r="S20" s="53">
        <v>437342</v>
      </c>
      <c r="T20" s="53">
        <v>9</v>
      </c>
      <c r="U20" s="93"/>
      <c r="V20" s="44">
        <f>V19+1/COUNT($S$19:$S$20)</f>
        <v>1</v>
      </c>
    </row>
    <row r="21" spans="2:22" x14ac:dyDescent="0.3">
      <c r="F21" s="12">
        <f t="shared" si="9"/>
        <v>581.09999999999991</v>
      </c>
      <c r="G21" s="6">
        <v>0</v>
      </c>
      <c r="H21" s="13">
        <f t="shared" si="8"/>
        <v>0</v>
      </c>
      <c r="I21" s="13">
        <f t="shared" si="10"/>
        <v>0.85714285714285698</v>
      </c>
      <c r="R21" s="92">
        <v>6</v>
      </c>
      <c r="S21" s="44">
        <v>436266</v>
      </c>
      <c r="T21" s="44">
        <v>4</v>
      </c>
      <c r="U21" s="92">
        <f>R21/$R$50</f>
        <v>0.46153846153846156</v>
      </c>
      <c r="V21" s="44">
        <f>1/COUNT($S$21:$S$25)</f>
        <v>0.2</v>
      </c>
    </row>
    <row r="22" spans="2:22" x14ac:dyDescent="0.3">
      <c r="F22" s="12">
        <f t="shared" si="9"/>
        <v>647.39999999999986</v>
      </c>
      <c r="G22" s="6">
        <v>0</v>
      </c>
      <c r="H22" s="13">
        <f t="shared" si="8"/>
        <v>0</v>
      </c>
      <c r="I22" s="13">
        <f t="shared" si="10"/>
        <v>0.85714285714285698</v>
      </c>
      <c r="R22" s="90"/>
      <c r="S22" s="44">
        <v>436535</v>
      </c>
      <c r="T22" s="44">
        <v>7</v>
      </c>
      <c r="U22" s="90"/>
      <c r="V22" s="44">
        <f>V21+1/COUNT($S$21:$S$25)</f>
        <v>0.4</v>
      </c>
    </row>
    <row r="23" spans="2:22" x14ac:dyDescent="0.3">
      <c r="F23" s="12">
        <f t="shared" si="9"/>
        <v>713.69999999999982</v>
      </c>
      <c r="G23" s="6">
        <v>0</v>
      </c>
      <c r="H23" s="13">
        <f t="shared" si="8"/>
        <v>0</v>
      </c>
      <c r="I23" s="13">
        <f t="shared" si="10"/>
        <v>0.85714285714285698</v>
      </c>
      <c r="R23" s="90"/>
      <c r="S23" s="53">
        <v>437394</v>
      </c>
      <c r="T23" s="53">
        <v>12</v>
      </c>
      <c r="U23" s="90"/>
      <c r="V23" s="44">
        <f t="shared" ref="V23:V25" si="12">V22+1/COUNT($S$21:$S$25)</f>
        <v>0.60000000000000009</v>
      </c>
    </row>
    <row r="24" spans="2:22" x14ac:dyDescent="0.3">
      <c r="F24" s="11">
        <f>MAX(L4:L10)</f>
        <v>780</v>
      </c>
      <c r="G24" s="6">
        <v>1</v>
      </c>
      <c r="H24" s="13">
        <f t="shared" si="8"/>
        <v>0.14285714285714285</v>
      </c>
      <c r="I24" s="13">
        <f t="shared" si="10"/>
        <v>0.99999999999999978</v>
      </c>
      <c r="R24" s="90"/>
      <c r="S24" s="44">
        <v>438255</v>
      </c>
      <c r="T24" s="44">
        <v>6</v>
      </c>
      <c r="U24" s="90"/>
      <c r="V24" s="44">
        <f t="shared" si="12"/>
        <v>0.8</v>
      </c>
    </row>
    <row r="25" spans="2:22" x14ac:dyDescent="0.3">
      <c r="R25" s="93"/>
      <c r="S25" s="44">
        <v>438916</v>
      </c>
      <c r="T25" s="44">
        <v>7</v>
      </c>
      <c r="U25" s="93"/>
      <c r="V25" s="44">
        <f t="shared" si="12"/>
        <v>1</v>
      </c>
    </row>
    <row r="26" spans="2:22" x14ac:dyDescent="0.3">
      <c r="R26" s="92">
        <v>7</v>
      </c>
      <c r="S26" s="44">
        <v>438271</v>
      </c>
      <c r="T26" s="44">
        <v>7</v>
      </c>
      <c r="U26" s="92">
        <f>R26/$R$50</f>
        <v>0.53846153846153844</v>
      </c>
      <c r="V26" s="44">
        <f>1/COUNT($S$26:$S$27)</f>
        <v>0.5</v>
      </c>
    </row>
    <row r="27" spans="2:22" x14ac:dyDescent="0.3">
      <c r="R27" s="93"/>
      <c r="S27" s="44">
        <v>438368</v>
      </c>
      <c r="T27" s="44">
        <v>12</v>
      </c>
      <c r="U27" s="93"/>
      <c r="V27" s="44">
        <f>V26+1/COUNT($S$26:$S$27)</f>
        <v>1</v>
      </c>
    </row>
    <row r="28" spans="2:22" x14ac:dyDescent="0.3">
      <c r="R28" s="92">
        <v>8</v>
      </c>
      <c r="S28" s="44">
        <v>436212</v>
      </c>
      <c r="T28" s="44">
        <v>7</v>
      </c>
      <c r="U28" s="92">
        <f>R28/$R$50</f>
        <v>0.61538461538461542</v>
      </c>
      <c r="V28" s="44">
        <f>1/COUNT($S$28:$S$35)</f>
        <v>0.125</v>
      </c>
    </row>
    <row r="29" spans="2:22" x14ac:dyDescent="0.3">
      <c r="R29" s="90"/>
      <c r="S29" s="44">
        <v>436224</v>
      </c>
      <c r="T29" s="44">
        <v>7</v>
      </c>
      <c r="U29" s="90"/>
      <c r="V29" s="44">
        <f>V28+1/COUNT($S$28:$S$35)</f>
        <v>0.25</v>
      </c>
    </row>
    <row r="30" spans="2:22" x14ac:dyDescent="0.3">
      <c r="R30" s="90"/>
      <c r="S30" s="44">
        <v>436225</v>
      </c>
      <c r="T30" s="44">
        <v>12</v>
      </c>
      <c r="U30" s="90"/>
      <c r="V30" s="44">
        <f t="shared" ref="V30:V35" si="13">V29+1/COUNT($S$28:$S$35)</f>
        <v>0.375</v>
      </c>
    </row>
    <row r="31" spans="2:22" x14ac:dyDescent="0.3">
      <c r="R31" s="90"/>
      <c r="S31" s="44">
        <v>436534</v>
      </c>
      <c r="T31" s="44">
        <v>11</v>
      </c>
      <c r="U31" s="90"/>
      <c r="V31" s="44">
        <f t="shared" si="13"/>
        <v>0.5</v>
      </c>
    </row>
    <row r="32" spans="2:22" x14ac:dyDescent="0.3">
      <c r="R32" s="90"/>
      <c r="S32" s="44">
        <v>438334</v>
      </c>
      <c r="T32" s="44">
        <v>15</v>
      </c>
      <c r="U32" s="90"/>
      <c r="V32" s="44">
        <f t="shared" si="13"/>
        <v>0.625</v>
      </c>
    </row>
    <row r="33" spans="18:22" x14ac:dyDescent="0.3">
      <c r="R33" s="90"/>
      <c r="S33" s="44">
        <v>438394</v>
      </c>
      <c r="T33" s="44">
        <v>12</v>
      </c>
      <c r="U33" s="90"/>
      <c r="V33" s="44">
        <f t="shared" si="13"/>
        <v>0.75</v>
      </c>
    </row>
    <row r="34" spans="18:22" x14ac:dyDescent="0.3">
      <c r="R34" s="90"/>
      <c r="S34" s="44">
        <v>438640</v>
      </c>
      <c r="T34" s="44">
        <v>12</v>
      </c>
      <c r="U34" s="90"/>
      <c r="V34" s="44">
        <f t="shared" si="13"/>
        <v>0.875</v>
      </c>
    </row>
    <row r="35" spans="18:22" x14ac:dyDescent="0.3">
      <c r="R35" s="93"/>
      <c r="S35" s="44">
        <v>439156</v>
      </c>
      <c r="T35" s="44">
        <v>0</v>
      </c>
      <c r="U35" s="93"/>
      <c r="V35" s="44">
        <f t="shared" si="13"/>
        <v>1</v>
      </c>
    </row>
    <row r="36" spans="18:22" x14ac:dyDescent="0.3">
      <c r="R36" s="7">
        <v>9</v>
      </c>
      <c r="S36" s="44">
        <v>439022</v>
      </c>
      <c r="T36" s="44">
        <v>14</v>
      </c>
      <c r="U36" s="8">
        <f>R36/$R$50</f>
        <v>0.69230769230769229</v>
      </c>
      <c r="V36" s="44">
        <f>1/COUNT(S36)</f>
        <v>1</v>
      </c>
    </row>
    <row r="37" spans="18:22" x14ac:dyDescent="0.3">
      <c r="R37" s="92">
        <v>10</v>
      </c>
      <c r="S37" s="44">
        <v>436223</v>
      </c>
      <c r="T37" s="44">
        <v>8</v>
      </c>
      <c r="U37" s="92">
        <f>R37/$R$50</f>
        <v>0.76923076923076927</v>
      </c>
      <c r="V37" s="44">
        <f>1/COUNT($S$37:$S$45)</f>
        <v>0.1111111111111111</v>
      </c>
    </row>
    <row r="38" spans="18:22" x14ac:dyDescent="0.3">
      <c r="R38" s="90"/>
      <c r="S38" s="44">
        <v>436241</v>
      </c>
      <c r="T38" s="44">
        <v>4</v>
      </c>
      <c r="U38" s="90"/>
      <c r="V38" s="44">
        <f>V37+1/COUNT($S$37:$S$45)</f>
        <v>0.22222222222222221</v>
      </c>
    </row>
    <row r="39" spans="18:22" x14ac:dyDescent="0.3">
      <c r="R39" s="90"/>
      <c r="S39" s="44">
        <v>436281</v>
      </c>
      <c r="T39" s="44">
        <v>1</v>
      </c>
      <c r="U39" s="90"/>
      <c r="V39" s="44">
        <f t="shared" ref="V39:V45" si="14">V38+1/COUNT($S$37:$S$45)</f>
        <v>0.33333333333333331</v>
      </c>
    </row>
    <row r="40" spans="18:22" x14ac:dyDescent="0.3">
      <c r="R40" s="90"/>
      <c r="S40" s="44">
        <v>436533</v>
      </c>
      <c r="T40" s="44">
        <v>7</v>
      </c>
      <c r="U40" s="90"/>
      <c r="V40" s="44">
        <f t="shared" si="14"/>
        <v>0.44444444444444442</v>
      </c>
    </row>
    <row r="41" spans="18:22" x14ac:dyDescent="0.3">
      <c r="R41" s="90"/>
      <c r="S41" s="44">
        <v>437303</v>
      </c>
      <c r="T41" s="44">
        <v>1</v>
      </c>
      <c r="U41" s="90"/>
      <c r="V41" s="44">
        <f t="shared" si="14"/>
        <v>0.55555555555555558</v>
      </c>
    </row>
    <row r="42" spans="18:22" x14ac:dyDescent="0.3">
      <c r="R42" s="90"/>
      <c r="S42" s="44">
        <v>437304</v>
      </c>
      <c r="T42" s="44">
        <v>2</v>
      </c>
      <c r="U42" s="90"/>
      <c r="V42" s="44">
        <f t="shared" si="14"/>
        <v>0.66666666666666674</v>
      </c>
    </row>
    <row r="43" spans="18:22" x14ac:dyDescent="0.3">
      <c r="R43" s="90"/>
      <c r="S43" s="44">
        <v>437563</v>
      </c>
      <c r="T43" s="44">
        <v>11</v>
      </c>
      <c r="U43" s="90"/>
      <c r="V43" s="44">
        <f t="shared" si="14"/>
        <v>0.7777777777777779</v>
      </c>
    </row>
    <row r="44" spans="18:22" x14ac:dyDescent="0.3">
      <c r="R44" s="90"/>
      <c r="S44" s="44">
        <v>438164</v>
      </c>
      <c r="T44" s="44">
        <v>6</v>
      </c>
      <c r="U44" s="90"/>
      <c r="V44" s="44">
        <f t="shared" si="14"/>
        <v>0.88888888888888906</v>
      </c>
    </row>
    <row r="45" spans="18:22" x14ac:dyDescent="0.3">
      <c r="R45" s="93"/>
      <c r="S45" s="53">
        <v>438256</v>
      </c>
      <c r="T45" s="53">
        <v>1</v>
      </c>
      <c r="U45" s="93"/>
      <c r="V45" s="44">
        <f t="shared" si="14"/>
        <v>1.0000000000000002</v>
      </c>
    </row>
    <row r="46" spans="18:22" x14ac:dyDescent="0.3">
      <c r="R46" s="7">
        <v>11</v>
      </c>
      <c r="S46" s="44">
        <v>438124</v>
      </c>
      <c r="T46" s="44">
        <v>12</v>
      </c>
      <c r="U46" s="8">
        <f>R46/$R$50</f>
        <v>0.84615384615384615</v>
      </c>
      <c r="V46" s="44">
        <f>1/COUNT(S46)</f>
        <v>1</v>
      </c>
    </row>
    <row r="47" spans="18:22" x14ac:dyDescent="0.3">
      <c r="R47" s="7">
        <v>12</v>
      </c>
      <c r="S47" s="53">
        <v>437457</v>
      </c>
      <c r="T47" s="53">
        <v>11</v>
      </c>
      <c r="U47" s="8">
        <f>R47/$R$50</f>
        <v>0.92307692307692313</v>
      </c>
      <c r="V47" s="44">
        <f>1/COUNT(S47)</f>
        <v>1</v>
      </c>
    </row>
    <row r="48" spans="18:22" x14ac:dyDescent="0.3">
      <c r="R48" s="92">
        <v>13</v>
      </c>
      <c r="S48" s="53">
        <v>437434</v>
      </c>
      <c r="T48" s="53">
        <v>8</v>
      </c>
      <c r="U48" s="92">
        <f>R48/$R$50</f>
        <v>1</v>
      </c>
      <c r="V48" s="44">
        <f>1/COUNT($S$48:$S$49)</f>
        <v>0.5</v>
      </c>
    </row>
    <row r="49" spans="18:22" x14ac:dyDescent="0.3">
      <c r="R49" s="93"/>
      <c r="S49" s="53">
        <v>437585</v>
      </c>
      <c r="T49" s="53">
        <v>12</v>
      </c>
      <c r="U49" s="93"/>
      <c r="V49" s="44">
        <f>V48+1/COUNT($S$48:$S$49)</f>
        <v>1</v>
      </c>
    </row>
    <row r="50" spans="18:22" x14ac:dyDescent="0.3">
      <c r="R50" s="64">
        <f>MAX(R4:R49)</f>
        <v>13</v>
      </c>
      <c r="S50" s="65">
        <f>COUNT(S4:S49)</f>
        <v>46</v>
      </c>
      <c r="T50" s="65">
        <f>SUM(T4:T49)</f>
        <v>348</v>
      </c>
      <c r="U50" s="18"/>
      <c r="V50" s="20"/>
    </row>
    <row r="51" spans="18:22" x14ac:dyDescent="0.3">
      <c r="R51" s="18"/>
      <c r="S51" s="20"/>
      <c r="T51" s="20"/>
      <c r="U51" s="18"/>
      <c r="V51" s="20"/>
    </row>
    <row r="52" spans="18:22" x14ac:dyDescent="0.3">
      <c r="R52" s="18"/>
      <c r="S52" s="20"/>
      <c r="T52" s="20"/>
      <c r="U52" s="18"/>
      <c r="V52" s="20"/>
    </row>
    <row r="53" spans="18:22" x14ac:dyDescent="0.3">
      <c r="R53" s="18"/>
      <c r="S53" s="20"/>
      <c r="T53" s="20"/>
      <c r="U53" s="18"/>
      <c r="V53" s="20"/>
    </row>
    <row r="54" spans="18:22" x14ac:dyDescent="0.3">
      <c r="R54" s="18"/>
      <c r="S54" s="20"/>
      <c r="T54" s="20"/>
      <c r="U54" s="18"/>
      <c r="V54" s="20"/>
    </row>
    <row r="55" spans="18:22" x14ac:dyDescent="0.3">
      <c r="R55" s="18"/>
      <c r="S55" s="20"/>
      <c r="T55" s="20"/>
      <c r="U55" s="18"/>
      <c r="V55" s="20"/>
    </row>
    <row r="56" spans="18:22" x14ac:dyDescent="0.3">
      <c r="R56" s="18"/>
      <c r="S56" s="20"/>
      <c r="T56" s="20"/>
      <c r="U56" s="18"/>
      <c r="V56" s="20"/>
    </row>
    <row r="57" spans="18:22" x14ac:dyDescent="0.3">
      <c r="R57" s="18"/>
      <c r="S57" s="20"/>
      <c r="T57" s="20"/>
      <c r="U57" s="18"/>
      <c r="V57" s="20"/>
    </row>
    <row r="58" spans="18:22" x14ac:dyDescent="0.3">
      <c r="R58" s="18"/>
      <c r="S58" s="20"/>
      <c r="T58" s="20"/>
      <c r="U58" s="18"/>
      <c r="V58" s="20"/>
    </row>
    <row r="59" spans="18:22" x14ac:dyDescent="0.3">
      <c r="R59" s="18"/>
      <c r="S59" s="20"/>
      <c r="T59" s="20"/>
      <c r="U59" s="18"/>
      <c r="V59" s="20"/>
    </row>
    <row r="60" spans="18:22" x14ac:dyDescent="0.3">
      <c r="R60" s="18"/>
      <c r="S60" s="20"/>
      <c r="T60" s="20"/>
      <c r="U60" s="18"/>
      <c r="V60" s="20"/>
    </row>
    <row r="61" spans="18:22" x14ac:dyDescent="0.3">
      <c r="R61" s="18"/>
      <c r="S61" s="20"/>
      <c r="T61" s="20"/>
      <c r="U61" s="18"/>
      <c r="V61" s="20"/>
    </row>
    <row r="62" spans="18:22" x14ac:dyDescent="0.3">
      <c r="R62" s="18"/>
      <c r="S62" s="20"/>
      <c r="T62" s="20"/>
      <c r="U62" s="18"/>
      <c r="V62" s="20"/>
    </row>
    <row r="63" spans="18:22" x14ac:dyDescent="0.3">
      <c r="R63" s="18"/>
      <c r="S63" s="20"/>
      <c r="T63" s="20"/>
      <c r="U63" s="18"/>
      <c r="V63" s="20"/>
    </row>
    <row r="64" spans="18:22" x14ac:dyDescent="0.3">
      <c r="R64" s="18"/>
      <c r="S64" s="20"/>
      <c r="T64" s="20"/>
      <c r="U64" s="18"/>
      <c r="V64" s="20"/>
    </row>
    <row r="65" spans="18:22" x14ac:dyDescent="0.3">
      <c r="R65" s="18"/>
      <c r="S65" s="20"/>
      <c r="T65" s="20"/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19">
    <mergeCell ref="R21:R25"/>
    <mergeCell ref="B2:B3"/>
    <mergeCell ref="R5:R8"/>
    <mergeCell ref="R9:R13"/>
    <mergeCell ref="R14:R18"/>
    <mergeCell ref="R19:R20"/>
    <mergeCell ref="U5:U8"/>
    <mergeCell ref="U9:U13"/>
    <mergeCell ref="U14:U18"/>
    <mergeCell ref="U19:U20"/>
    <mergeCell ref="U21:U25"/>
    <mergeCell ref="U28:U35"/>
    <mergeCell ref="U37:U45"/>
    <mergeCell ref="U48:U49"/>
    <mergeCell ref="R26:R27"/>
    <mergeCell ref="R28:R35"/>
    <mergeCell ref="R37:R45"/>
    <mergeCell ref="R48:R49"/>
    <mergeCell ref="U26:U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0.109375" customWidth="1"/>
  </cols>
  <sheetData>
    <row r="2" spans="2:22" ht="15" thickBot="1" x14ac:dyDescent="0.35">
      <c r="B2" s="85"/>
      <c r="C2" s="43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43"/>
      <c r="C4" s="7">
        <v>0.61128671870063733</v>
      </c>
      <c r="D4" s="7">
        <v>8</v>
      </c>
      <c r="E4" s="7">
        <v>7</v>
      </c>
      <c r="F4" s="7">
        <v>0.25159897811415499</v>
      </c>
      <c r="G4" s="7">
        <v>329301</v>
      </c>
      <c r="H4" s="73">
        <f>VLOOKUP(G4,$S$4:$T$65,2,FALSE)</f>
        <v>3</v>
      </c>
      <c r="I4" s="8">
        <f>1/$R$66</f>
        <v>7.6923076923076927E-2</v>
      </c>
      <c r="J4" s="7">
        <f t="shared" ref="J4:J10" si="0">1/E4</f>
        <v>0.14285714285714285</v>
      </c>
      <c r="K4" s="7">
        <f t="shared" ref="K4:K10" si="1">I4*J4</f>
        <v>1.098901098901099E-2</v>
      </c>
      <c r="L4" s="101">
        <f t="shared" ref="L4:L10" si="2">H4/K4</f>
        <v>273</v>
      </c>
      <c r="M4" s="7">
        <f t="shared" ref="M4:M10" si="3">(L4-$D$13)^2</f>
        <v>35883.183673469393</v>
      </c>
      <c r="N4" s="2"/>
      <c r="R4" s="94">
        <v>1</v>
      </c>
      <c r="S4" s="53">
        <v>330926</v>
      </c>
      <c r="T4" s="53">
        <v>7</v>
      </c>
      <c r="U4" s="94">
        <f t="shared" ref="U4:U35" si="4">R4/$R$66</f>
        <v>7.6923076923076927E-2</v>
      </c>
      <c r="V4" s="44">
        <f>1/COUNT($S$4:$S$5)</f>
        <v>0.5</v>
      </c>
    </row>
    <row r="5" spans="2:22" x14ac:dyDescent="0.3">
      <c r="B5" s="43"/>
      <c r="C5" s="7">
        <v>0.6772643012706353</v>
      </c>
      <c r="D5" s="7">
        <v>9</v>
      </c>
      <c r="E5" s="7">
        <v>3</v>
      </c>
      <c r="F5" s="7">
        <v>1.5877762557655162E-2</v>
      </c>
      <c r="G5" s="7">
        <v>329504</v>
      </c>
      <c r="H5" s="73">
        <f>VLOOKUP(G5,$S$4:$T$65,2,FALSE)</f>
        <v>11</v>
      </c>
      <c r="I5" s="8">
        <f t="shared" ref="I5:I10" si="5">1/$R$66</f>
        <v>7.6923076923076927E-2</v>
      </c>
      <c r="J5" s="7">
        <f t="shared" si="0"/>
        <v>0.33333333333333331</v>
      </c>
      <c r="K5" s="7">
        <f t="shared" si="1"/>
        <v>2.564102564102564E-2</v>
      </c>
      <c r="L5" s="101">
        <f t="shared" si="2"/>
        <v>429</v>
      </c>
      <c r="M5" s="7">
        <f t="shared" si="3"/>
        <v>1117.4693877551031</v>
      </c>
      <c r="N5" s="2"/>
      <c r="R5" s="94"/>
      <c r="S5" s="44">
        <v>333282</v>
      </c>
      <c r="T5" s="44">
        <v>1</v>
      </c>
      <c r="U5" s="94">
        <f t="shared" si="4"/>
        <v>0</v>
      </c>
      <c r="V5" s="44">
        <f>V4+1/COUNT($S$4:$S$5)</f>
        <v>1</v>
      </c>
    </row>
    <row r="6" spans="2:22" x14ac:dyDescent="0.3">
      <c r="B6" s="43"/>
      <c r="C6" s="7">
        <v>0.7777629950852748</v>
      </c>
      <c r="D6" s="7">
        <v>11</v>
      </c>
      <c r="E6" s="7">
        <v>4</v>
      </c>
      <c r="F6" s="7">
        <v>0.81000838312024492</v>
      </c>
      <c r="G6" s="7">
        <v>331820</v>
      </c>
      <c r="H6" s="73">
        <f t="shared" ref="H6:H10" si="6">VLOOKUP(G6,$S$4:$T$65,2,FALSE)</f>
        <v>12</v>
      </c>
      <c r="I6" s="8">
        <f t="shared" si="5"/>
        <v>7.6923076923076927E-2</v>
      </c>
      <c r="J6" s="7">
        <f t="shared" si="0"/>
        <v>0.25</v>
      </c>
      <c r="K6" s="7">
        <f t="shared" si="1"/>
        <v>1.9230769230769232E-2</v>
      </c>
      <c r="L6" s="101">
        <f t="shared" si="2"/>
        <v>624</v>
      </c>
      <c r="M6" s="7">
        <f t="shared" si="3"/>
        <v>26105.326530612241</v>
      </c>
      <c r="N6" s="3"/>
      <c r="R6" s="92">
        <v>2</v>
      </c>
      <c r="S6" s="44">
        <v>329005</v>
      </c>
      <c r="T6" s="44">
        <v>2</v>
      </c>
      <c r="U6" s="92">
        <f t="shared" si="4"/>
        <v>0.15384615384615385</v>
      </c>
      <c r="V6" s="44">
        <f>1/COUNT($S$6:$S$11)</f>
        <v>0.16666666666666666</v>
      </c>
    </row>
    <row r="7" spans="2:22" x14ac:dyDescent="0.3">
      <c r="B7" s="43"/>
      <c r="C7" s="7">
        <v>0.3206142959226117</v>
      </c>
      <c r="D7" s="7">
        <v>5</v>
      </c>
      <c r="E7" s="7">
        <v>5</v>
      </c>
      <c r="F7" s="7">
        <v>0.84531277842902652</v>
      </c>
      <c r="G7" s="7">
        <v>333228</v>
      </c>
      <c r="H7" s="73">
        <f t="shared" si="6"/>
        <v>14</v>
      </c>
      <c r="I7" s="8">
        <f t="shared" si="5"/>
        <v>7.6923076923076927E-2</v>
      </c>
      <c r="J7" s="7">
        <f t="shared" si="0"/>
        <v>0.2</v>
      </c>
      <c r="K7" s="7">
        <f t="shared" si="1"/>
        <v>1.5384615384615385E-2</v>
      </c>
      <c r="L7" s="101">
        <f t="shared" si="2"/>
        <v>910</v>
      </c>
      <c r="M7" s="7">
        <f t="shared" si="3"/>
        <v>200320.18367346938</v>
      </c>
      <c r="N7" s="3"/>
      <c r="R7" s="90"/>
      <c r="S7" s="44">
        <v>329438</v>
      </c>
      <c r="T7" s="44">
        <v>11</v>
      </c>
      <c r="U7" s="90">
        <f t="shared" si="4"/>
        <v>0</v>
      </c>
      <c r="V7" s="44">
        <f>V6+1/COUNT($S$6:$S$11)</f>
        <v>0.33333333333333331</v>
      </c>
    </row>
    <row r="8" spans="2:22" x14ac:dyDescent="0.3">
      <c r="B8" s="43"/>
      <c r="C8" s="7">
        <v>0.74741688365767878</v>
      </c>
      <c r="D8" s="7">
        <v>10</v>
      </c>
      <c r="E8" s="7">
        <v>7</v>
      </c>
      <c r="F8" s="7">
        <v>0.39860299593696669</v>
      </c>
      <c r="G8" s="7">
        <v>332958</v>
      </c>
      <c r="H8" s="73">
        <f t="shared" si="6"/>
        <v>6</v>
      </c>
      <c r="I8" s="8">
        <f t="shared" si="5"/>
        <v>7.6923076923076927E-2</v>
      </c>
      <c r="J8" s="7">
        <f t="shared" si="0"/>
        <v>0.14285714285714285</v>
      </c>
      <c r="K8" s="7">
        <f t="shared" si="1"/>
        <v>1.098901098901099E-2</v>
      </c>
      <c r="L8" s="101">
        <f t="shared" si="2"/>
        <v>546</v>
      </c>
      <c r="M8" s="7">
        <f t="shared" si="3"/>
        <v>6984.1836734693852</v>
      </c>
      <c r="N8" s="3"/>
      <c r="R8" s="90"/>
      <c r="S8" s="44">
        <v>330446</v>
      </c>
      <c r="T8" s="44">
        <v>7</v>
      </c>
      <c r="U8" s="90">
        <f t="shared" si="4"/>
        <v>0</v>
      </c>
      <c r="V8" s="44">
        <f t="shared" ref="V8:V11" si="7">V7+1/COUNT($S$6:$S$11)</f>
        <v>0.5</v>
      </c>
    </row>
    <row r="9" spans="2:22" x14ac:dyDescent="0.3">
      <c r="B9" s="43"/>
      <c r="C9" s="7">
        <v>5.5206229506763238E-2</v>
      </c>
      <c r="D9" s="7">
        <v>1</v>
      </c>
      <c r="E9" s="7">
        <v>2</v>
      </c>
      <c r="F9" s="7">
        <v>0.11930336275455677</v>
      </c>
      <c r="G9" s="7">
        <v>330926</v>
      </c>
      <c r="H9" s="73">
        <f t="shared" si="6"/>
        <v>7</v>
      </c>
      <c r="I9" s="8">
        <f t="shared" si="5"/>
        <v>7.6923076923076927E-2</v>
      </c>
      <c r="J9" s="7">
        <f t="shared" si="0"/>
        <v>0.5</v>
      </c>
      <c r="K9" s="7">
        <f t="shared" si="1"/>
        <v>3.8461538461538464E-2</v>
      </c>
      <c r="L9" s="101">
        <f t="shared" si="2"/>
        <v>182</v>
      </c>
      <c r="M9" s="7">
        <f t="shared" si="3"/>
        <v>78640.183673469393</v>
      </c>
      <c r="N9" s="2"/>
      <c r="Q9" s="2"/>
      <c r="R9" s="90"/>
      <c r="S9" s="44">
        <v>331560</v>
      </c>
      <c r="T9" s="44">
        <v>4</v>
      </c>
      <c r="U9" s="90">
        <f t="shared" si="4"/>
        <v>0</v>
      </c>
      <c r="V9" s="44">
        <f t="shared" si="7"/>
        <v>0.66666666666666663</v>
      </c>
    </row>
    <row r="10" spans="2:22" x14ac:dyDescent="0.3">
      <c r="B10" s="43"/>
      <c r="C10" s="7">
        <v>0.59317834930030111</v>
      </c>
      <c r="D10" s="7">
        <v>8</v>
      </c>
      <c r="E10" s="7">
        <v>7</v>
      </c>
      <c r="F10" s="7">
        <v>0.35552440142212816</v>
      </c>
      <c r="G10" s="7">
        <v>329301</v>
      </c>
      <c r="H10" s="73">
        <f t="shared" si="6"/>
        <v>3</v>
      </c>
      <c r="I10" s="8">
        <f t="shared" si="5"/>
        <v>7.6923076923076927E-2</v>
      </c>
      <c r="J10" s="7">
        <f t="shared" si="0"/>
        <v>0.14285714285714285</v>
      </c>
      <c r="K10" s="7">
        <f t="shared" si="1"/>
        <v>1.098901098901099E-2</v>
      </c>
      <c r="L10" s="101">
        <f t="shared" si="2"/>
        <v>273</v>
      </c>
      <c r="M10" s="7">
        <f t="shared" si="3"/>
        <v>35883.183673469393</v>
      </c>
      <c r="N10" s="2"/>
      <c r="R10" s="90"/>
      <c r="S10" s="44">
        <v>333202</v>
      </c>
      <c r="T10" s="44">
        <v>10</v>
      </c>
      <c r="U10" s="90">
        <f t="shared" si="4"/>
        <v>0</v>
      </c>
      <c r="V10" s="44">
        <f t="shared" si="7"/>
        <v>0.83333333333333326</v>
      </c>
    </row>
    <row r="11" spans="2:22" x14ac:dyDescent="0.3">
      <c r="B11" s="43"/>
      <c r="C11" s="43"/>
      <c r="D11" s="17"/>
      <c r="E11" s="17">
        <f>SUM(E4:E10)</f>
        <v>35</v>
      </c>
      <c r="F11" s="17"/>
      <c r="G11" s="17"/>
      <c r="H11" s="17"/>
      <c r="I11" s="18"/>
      <c r="J11" s="17"/>
      <c r="K11" s="17"/>
      <c r="L11" s="19"/>
      <c r="M11" s="17"/>
      <c r="N11" s="2"/>
      <c r="R11" s="93"/>
      <c r="S11" s="44">
        <v>333319</v>
      </c>
      <c r="T11" s="44">
        <v>12</v>
      </c>
      <c r="U11" s="93">
        <f t="shared" si="4"/>
        <v>0</v>
      </c>
      <c r="V11" s="44">
        <f t="shared" si="7"/>
        <v>0.99999999999999989</v>
      </c>
    </row>
    <row r="12" spans="2:22" x14ac:dyDescent="0.3">
      <c r="B12" s="43"/>
      <c r="C12" s="43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2">
        <v>3</v>
      </c>
      <c r="S12" s="44">
        <v>329503</v>
      </c>
      <c r="T12" s="44">
        <v>13</v>
      </c>
      <c r="U12" s="92">
        <f t="shared" si="4"/>
        <v>0.23076923076923078</v>
      </c>
      <c r="V12" s="44">
        <f>1/COUNT($S$12:$S$13)</f>
        <v>0.5</v>
      </c>
    </row>
    <row r="13" spans="2:22" ht="43.2" x14ac:dyDescent="0.3">
      <c r="B13" s="43"/>
      <c r="C13" s="16" t="s">
        <v>51</v>
      </c>
      <c r="D13" s="11">
        <f>AVERAGE(L4:L10)</f>
        <v>462.42857142857144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3"/>
      <c r="S13" s="44">
        <v>331653</v>
      </c>
      <c r="T13" s="44">
        <v>12</v>
      </c>
      <c r="U13" s="93">
        <f t="shared" si="4"/>
        <v>0</v>
      </c>
      <c r="V13" s="44">
        <f>V12+1/COUNT($S$12:$S$13)</f>
        <v>1</v>
      </c>
    </row>
    <row r="14" spans="2:22" ht="39" customHeight="1" x14ac:dyDescent="0.3">
      <c r="B14" s="43"/>
      <c r="C14" s="16" t="s">
        <v>7</v>
      </c>
      <c r="D14" s="12">
        <f>COUNT(L4:L10)</f>
        <v>7</v>
      </c>
      <c r="E14" s="20"/>
      <c r="F14" s="12">
        <f>MIN(L4:L10)</f>
        <v>182</v>
      </c>
      <c r="G14" s="6">
        <f t="array" ref="G14:G24">FREQUENCY(L4:L10,F14:F24)</f>
        <v>1</v>
      </c>
      <c r="H14" s="13">
        <f t="shared" ref="H14:H24" si="8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2">
        <v>4</v>
      </c>
      <c r="S14" s="44">
        <v>327894</v>
      </c>
      <c r="T14" s="44">
        <v>14</v>
      </c>
      <c r="U14" s="92">
        <f t="shared" si="4"/>
        <v>0.30769230769230771</v>
      </c>
      <c r="V14" s="44">
        <f>1/COUNT($S$14:$S$17)</f>
        <v>0.25</v>
      </c>
    </row>
    <row r="15" spans="2:22" x14ac:dyDescent="0.3">
      <c r="B15" s="43"/>
      <c r="C15" s="16" t="s">
        <v>2</v>
      </c>
      <c r="D15" s="12">
        <f>SQRT((SUM(M4:M10))/(COUNT(D4:D10)*(COUNT(D4:D10)-1)))</f>
        <v>95.734468376724962</v>
      </c>
      <c r="F15" s="12">
        <f t="shared" ref="F15:F23" si="9">F14+($F$24-$F$14)/10</f>
        <v>254.8</v>
      </c>
      <c r="G15" s="6">
        <v>0</v>
      </c>
      <c r="H15" s="13">
        <f t="shared" si="8"/>
        <v>0</v>
      </c>
      <c r="I15" s="13">
        <f>I14+H15</f>
        <v>0.14285714285714285</v>
      </c>
      <c r="N15" s="2"/>
      <c r="R15" s="90"/>
      <c r="S15" s="44">
        <v>328780</v>
      </c>
      <c r="T15" s="44">
        <v>6</v>
      </c>
      <c r="U15" s="90">
        <f t="shared" si="4"/>
        <v>0</v>
      </c>
      <c r="V15" s="44">
        <f>V14+1/COUNT($S$14:$S$17)</f>
        <v>0.5</v>
      </c>
    </row>
    <row r="16" spans="2:22" x14ac:dyDescent="0.3">
      <c r="B16" s="43"/>
      <c r="C16" s="16" t="s">
        <v>1</v>
      </c>
      <c r="D16" s="12">
        <f>MEDIAN(L4:L10)</f>
        <v>429</v>
      </c>
      <c r="F16" s="12">
        <f t="shared" si="9"/>
        <v>327.60000000000002</v>
      </c>
      <c r="G16" s="6">
        <v>2</v>
      </c>
      <c r="H16" s="13">
        <f t="shared" si="8"/>
        <v>0.2857142857142857</v>
      </c>
      <c r="I16" s="13">
        <f t="shared" ref="I16:I24" si="10">I15+H16</f>
        <v>0.42857142857142855</v>
      </c>
      <c r="N16" s="2"/>
      <c r="R16" s="90"/>
      <c r="S16" s="44">
        <v>333224</v>
      </c>
      <c r="T16" s="44">
        <v>8</v>
      </c>
      <c r="U16" s="90">
        <f t="shared" si="4"/>
        <v>0</v>
      </c>
      <c r="V16" s="44">
        <f t="shared" ref="V16:V17" si="11">V15+1/COUNT($S$14:$S$17)</f>
        <v>0.75</v>
      </c>
    </row>
    <row r="17" spans="2:22" x14ac:dyDescent="0.3">
      <c r="B17" s="43"/>
      <c r="C17" s="16" t="s">
        <v>3</v>
      </c>
      <c r="D17" s="12">
        <f>_xlfn.MODE.SNGL(L4:L10)</f>
        <v>273</v>
      </c>
      <c r="F17" s="12">
        <f t="shared" si="9"/>
        <v>400.40000000000003</v>
      </c>
      <c r="G17" s="6">
        <v>0</v>
      </c>
      <c r="H17" s="13">
        <f t="shared" si="8"/>
        <v>0</v>
      </c>
      <c r="I17" s="13">
        <f t="shared" si="10"/>
        <v>0.42857142857142855</v>
      </c>
      <c r="N17" s="2"/>
      <c r="R17" s="93"/>
      <c r="S17" s="44">
        <v>333267</v>
      </c>
      <c r="T17" s="44">
        <v>9</v>
      </c>
      <c r="U17" s="93">
        <f t="shared" si="4"/>
        <v>0</v>
      </c>
      <c r="V17" s="44">
        <f t="shared" si="11"/>
        <v>1</v>
      </c>
    </row>
    <row r="18" spans="2:22" x14ac:dyDescent="0.3">
      <c r="B18" s="43"/>
      <c r="C18" s="43"/>
      <c r="F18" s="12">
        <f t="shared" si="9"/>
        <v>473.20000000000005</v>
      </c>
      <c r="G18" s="6">
        <v>1</v>
      </c>
      <c r="H18" s="13">
        <f t="shared" si="8"/>
        <v>0.14285714285714285</v>
      </c>
      <c r="I18" s="13">
        <f t="shared" si="10"/>
        <v>0.5714285714285714</v>
      </c>
      <c r="N18" s="2"/>
      <c r="R18" s="92">
        <v>5</v>
      </c>
      <c r="S18" s="44">
        <v>328784</v>
      </c>
      <c r="T18" s="44">
        <v>13</v>
      </c>
      <c r="U18" s="92">
        <f t="shared" si="4"/>
        <v>0.38461538461538464</v>
      </c>
      <c r="V18" s="44">
        <f>1/COUNT($S$18:$S$22)</f>
        <v>0.2</v>
      </c>
    </row>
    <row r="19" spans="2:22" x14ac:dyDescent="0.3">
      <c r="B19" s="43"/>
      <c r="C19" s="43"/>
      <c r="F19" s="12">
        <f t="shared" si="9"/>
        <v>546</v>
      </c>
      <c r="G19" s="6">
        <v>1</v>
      </c>
      <c r="H19" s="13">
        <f t="shared" si="8"/>
        <v>0.14285714285714285</v>
      </c>
      <c r="I19" s="13">
        <f t="shared" si="10"/>
        <v>0.71428571428571419</v>
      </c>
      <c r="R19" s="90"/>
      <c r="S19" s="44">
        <v>329606</v>
      </c>
      <c r="T19" s="44">
        <v>7</v>
      </c>
      <c r="U19" s="90">
        <f t="shared" si="4"/>
        <v>0</v>
      </c>
      <c r="V19" s="44">
        <f>V18+1/COUNT($S$18:$S$22)</f>
        <v>0.4</v>
      </c>
    </row>
    <row r="20" spans="2:22" x14ac:dyDescent="0.3">
      <c r="F20" s="12">
        <f t="shared" si="9"/>
        <v>618.79999999999995</v>
      </c>
      <c r="G20" s="6">
        <v>0</v>
      </c>
      <c r="H20" s="13">
        <f t="shared" si="8"/>
        <v>0</v>
      </c>
      <c r="I20" s="13">
        <f t="shared" si="10"/>
        <v>0.71428571428571419</v>
      </c>
      <c r="R20" s="90"/>
      <c r="S20" s="44">
        <v>330938</v>
      </c>
      <c r="T20" s="44">
        <v>12</v>
      </c>
      <c r="U20" s="90">
        <f t="shared" si="4"/>
        <v>0</v>
      </c>
      <c r="V20" s="44">
        <f t="shared" ref="V20:V22" si="12">V19+1/COUNT($S$18:$S$22)</f>
        <v>0.60000000000000009</v>
      </c>
    </row>
    <row r="21" spans="2:22" x14ac:dyDescent="0.3">
      <c r="F21" s="12">
        <f t="shared" si="9"/>
        <v>691.59999999999991</v>
      </c>
      <c r="G21" s="6">
        <v>1</v>
      </c>
      <c r="H21" s="13">
        <f t="shared" si="8"/>
        <v>0.14285714285714285</v>
      </c>
      <c r="I21" s="13">
        <f t="shared" si="10"/>
        <v>0.85714285714285698</v>
      </c>
      <c r="R21" s="90"/>
      <c r="S21" s="44">
        <v>333166</v>
      </c>
      <c r="T21" s="44">
        <v>6</v>
      </c>
      <c r="U21" s="90">
        <f t="shared" si="4"/>
        <v>0</v>
      </c>
      <c r="V21" s="44">
        <f t="shared" si="12"/>
        <v>0.8</v>
      </c>
    </row>
    <row r="22" spans="2:22" x14ac:dyDescent="0.3">
      <c r="F22" s="12">
        <f t="shared" si="9"/>
        <v>764.39999999999986</v>
      </c>
      <c r="G22" s="6">
        <v>0</v>
      </c>
      <c r="H22" s="13">
        <f t="shared" si="8"/>
        <v>0</v>
      </c>
      <c r="I22" s="13">
        <f t="shared" si="10"/>
        <v>0.85714285714285698</v>
      </c>
      <c r="R22" s="93"/>
      <c r="S22" s="53">
        <v>333228</v>
      </c>
      <c r="T22" s="53">
        <v>14</v>
      </c>
      <c r="U22" s="93">
        <f t="shared" si="4"/>
        <v>0</v>
      </c>
      <c r="V22" s="44">
        <f t="shared" si="12"/>
        <v>1</v>
      </c>
    </row>
    <row r="23" spans="2:22" x14ac:dyDescent="0.3">
      <c r="F23" s="12">
        <f t="shared" si="9"/>
        <v>837.19999999999982</v>
      </c>
      <c r="G23" s="6">
        <v>0</v>
      </c>
      <c r="H23" s="13">
        <f t="shared" si="8"/>
        <v>0</v>
      </c>
      <c r="I23" s="13">
        <f t="shared" si="10"/>
        <v>0.85714285714285698</v>
      </c>
      <c r="R23" s="92">
        <v>6</v>
      </c>
      <c r="S23" s="44">
        <v>329126</v>
      </c>
      <c r="T23" s="44">
        <v>1</v>
      </c>
      <c r="U23" s="92">
        <f t="shared" si="4"/>
        <v>0.46153846153846156</v>
      </c>
      <c r="V23" s="44">
        <f>1/COUNT($S$23:$S$25)</f>
        <v>0.33333333333333331</v>
      </c>
    </row>
    <row r="24" spans="2:22" x14ac:dyDescent="0.3">
      <c r="F24" s="11">
        <f>MAX(L4:L10)</f>
        <v>910</v>
      </c>
      <c r="G24" s="6">
        <v>1</v>
      </c>
      <c r="H24" s="13">
        <f t="shared" si="8"/>
        <v>0.14285714285714285</v>
      </c>
      <c r="I24" s="13">
        <f t="shared" si="10"/>
        <v>0.99999999999999978</v>
      </c>
      <c r="R24" s="90"/>
      <c r="S24" s="44">
        <v>332302</v>
      </c>
      <c r="T24" s="44">
        <v>2</v>
      </c>
      <c r="U24" s="90">
        <f t="shared" si="4"/>
        <v>0</v>
      </c>
      <c r="V24" s="44">
        <f>V23+1/COUNT($S$23:$S$25)</f>
        <v>0.66666666666666663</v>
      </c>
    </row>
    <row r="25" spans="2:22" x14ac:dyDescent="0.3">
      <c r="R25" s="93"/>
      <c r="S25" s="44">
        <v>333273</v>
      </c>
      <c r="T25" s="44">
        <v>13</v>
      </c>
      <c r="U25" s="93">
        <f t="shared" si="4"/>
        <v>0</v>
      </c>
      <c r="V25" s="44">
        <f>V24+1/COUNT($S$23:$S$25)</f>
        <v>1</v>
      </c>
    </row>
    <row r="26" spans="2:22" x14ac:dyDescent="0.3">
      <c r="R26" s="92">
        <v>7</v>
      </c>
      <c r="S26" s="44">
        <v>328611</v>
      </c>
      <c r="T26" s="44">
        <v>10</v>
      </c>
      <c r="U26" s="92">
        <f t="shared" si="4"/>
        <v>0.53846153846153844</v>
      </c>
      <c r="V26" s="44">
        <f>1/COUNT($S$26:$S$32)</f>
        <v>0.14285714285714285</v>
      </c>
    </row>
    <row r="27" spans="2:22" x14ac:dyDescent="0.3">
      <c r="R27" s="90"/>
      <c r="S27" s="44">
        <v>329593</v>
      </c>
      <c r="T27" s="44">
        <v>0</v>
      </c>
      <c r="U27" s="90">
        <f t="shared" si="4"/>
        <v>0</v>
      </c>
      <c r="V27" s="44">
        <f>V26+1/COUNT($S$26:$S$32)</f>
        <v>0.2857142857142857</v>
      </c>
    </row>
    <row r="28" spans="2:22" x14ac:dyDescent="0.3">
      <c r="R28" s="90"/>
      <c r="S28" s="44">
        <v>333262</v>
      </c>
      <c r="T28" s="44">
        <v>3</v>
      </c>
      <c r="U28" s="90">
        <f t="shared" si="4"/>
        <v>0</v>
      </c>
      <c r="V28" s="44">
        <f t="shared" ref="V28:V32" si="13">V27+1/COUNT($S$26:$S$32)</f>
        <v>0.42857142857142855</v>
      </c>
    </row>
    <row r="29" spans="2:22" x14ac:dyDescent="0.3">
      <c r="R29" s="90"/>
      <c r="S29" s="44">
        <v>333265</v>
      </c>
      <c r="T29" s="44">
        <v>3</v>
      </c>
      <c r="U29" s="90">
        <f t="shared" si="4"/>
        <v>0</v>
      </c>
      <c r="V29" s="44">
        <f t="shared" si="13"/>
        <v>0.5714285714285714</v>
      </c>
    </row>
    <row r="30" spans="2:22" x14ac:dyDescent="0.3">
      <c r="R30" s="90"/>
      <c r="S30" s="44">
        <v>333277</v>
      </c>
      <c r="T30" s="44">
        <v>11</v>
      </c>
      <c r="U30" s="90">
        <f t="shared" si="4"/>
        <v>0</v>
      </c>
      <c r="V30" s="44">
        <f t="shared" si="13"/>
        <v>0.71428571428571419</v>
      </c>
    </row>
    <row r="31" spans="2:22" x14ac:dyDescent="0.3">
      <c r="R31" s="90"/>
      <c r="S31" s="44">
        <v>333342</v>
      </c>
      <c r="T31" s="44">
        <v>12</v>
      </c>
      <c r="U31" s="90">
        <f t="shared" si="4"/>
        <v>0</v>
      </c>
      <c r="V31" s="44">
        <f t="shared" si="13"/>
        <v>0.85714285714285698</v>
      </c>
    </row>
    <row r="32" spans="2:22" x14ac:dyDescent="0.3">
      <c r="R32" s="93"/>
      <c r="S32" s="44">
        <v>333350</v>
      </c>
      <c r="T32" s="44">
        <v>4</v>
      </c>
      <c r="U32" s="93">
        <f t="shared" si="4"/>
        <v>0</v>
      </c>
      <c r="V32" s="44">
        <f t="shared" si="13"/>
        <v>0.99999999999999978</v>
      </c>
    </row>
    <row r="33" spans="18:22" x14ac:dyDescent="0.3">
      <c r="R33" s="92">
        <v>8</v>
      </c>
      <c r="S33" s="44">
        <v>328375</v>
      </c>
      <c r="T33" s="44">
        <v>1</v>
      </c>
      <c r="U33" s="92">
        <f t="shared" si="4"/>
        <v>0.61538461538461542</v>
      </c>
      <c r="V33" s="44">
        <f>1/COUNT($S$33:$S$39)</f>
        <v>0.14285714285714285</v>
      </c>
    </row>
    <row r="34" spans="18:22" x14ac:dyDescent="0.3">
      <c r="R34" s="90"/>
      <c r="S34" s="53">
        <v>329301</v>
      </c>
      <c r="T34" s="53">
        <v>3</v>
      </c>
      <c r="U34" s="90">
        <f t="shared" si="4"/>
        <v>0</v>
      </c>
      <c r="V34" s="44">
        <f>V33+1/COUNT($S$33:$S$39)</f>
        <v>0.2857142857142857</v>
      </c>
    </row>
    <row r="35" spans="18:22" x14ac:dyDescent="0.3">
      <c r="R35" s="90"/>
      <c r="S35" s="44">
        <v>329353</v>
      </c>
      <c r="T35" s="44">
        <v>7</v>
      </c>
      <c r="U35" s="90">
        <f t="shared" si="4"/>
        <v>0</v>
      </c>
      <c r="V35" s="44">
        <f t="shared" ref="V35:V39" si="14">V34+1/COUNT($S$33:$S$39)</f>
        <v>0.42857142857142855</v>
      </c>
    </row>
    <row r="36" spans="18:22" x14ac:dyDescent="0.3">
      <c r="R36" s="90"/>
      <c r="S36" s="44">
        <v>329505</v>
      </c>
      <c r="T36" s="44">
        <v>15</v>
      </c>
      <c r="U36" s="90">
        <f t="shared" ref="U36:U65" si="15">R36/$R$66</f>
        <v>0</v>
      </c>
      <c r="V36" s="44">
        <f t="shared" si="14"/>
        <v>0.5714285714285714</v>
      </c>
    </row>
    <row r="37" spans="18:22" x14ac:dyDescent="0.3">
      <c r="R37" s="90"/>
      <c r="S37" s="44">
        <v>332407</v>
      </c>
      <c r="T37" s="44">
        <v>3</v>
      </c>
      <c r="U37" s="90">
        <f t="shared" si="15"/>
        <v>0</v>
      </c>
      <c r="V37" s="44">
        <f t="shared" si="14"/>
        <v>0.71428571428571419</v>
      </c>
    </row>
    <row r="38" spans="18:22" x14ac:dyDescent="0.3">
      <c r="R38" s="90"/>
      <c r="S38" s="44">
        <v>333247</v>
      </c>
      <c r="T38" s="44">
        <v>11</v>
      </c>
      <c r="U38" s="90">
        <f t="shared" si="15"/>
        <v>0</v>
      </c>
      <c r="V38" s="44">
        <f t="shared" si="14"/>
        <v>0.85714285714285698</v>
      </c>
    </row>
    <row r="39" spans="18:22" x14ac:dyDescent="0.3">
      <c r="R39" s="93"/>
      <c r="S39" s="44">
        <v>333308</v>
      </c>
      <c r="T39" s="44">
        <v>5</v>
      </c>
      <c r="U39" s="93">
        <f t="shared" si="15"/>
        <v>0</v>
      </c>
      <c r="V39" s="44">
        <f t="shared" si="14"/>
        <v>0.99999999999999978</v>
      </c>
    </row>
    <row r="40" spans="18:22" x14ac:dyDescent="0.3">
      <c r="R40" s="92">
        <v>9</v>
      </c>
      <c r="S40" s="53">
        <v>329504</v>
      </c>
      <c r="T40" s="53">
        <v>11</v>
      </c>
      <c r="U40" s="92">
        <f t="shared" si="15"/>
        <v>0.69230769230769229</v>
      </c>
      <c r="V40" s="44">
        <f>1/COUNT($S$40:$S$42)</f>
        <v>0.33333333333333331</v>
      </c>
    </row>
    <row r="41" spans="18:22" x14ac:dyDescent="0.3">
      <c r="R41" s="90"/>
      <c r="S41" s="44">
        <v>330041</v>
      </c>
      <c r="T41" s="44">
        <v>10</v>
      </c>
      <c r="U41" s="90">
        <f t="shared" si="15"/>
        <v>0</v>
      </c>
      <c r="V41" s="44">
        <f>V40+1/COUNT($S$40:$S$42)</f>
        <v>0.66666666666666663</v>
      </c>
    </row>
    <row r="42" spans="18:22" x14ac:dyDescent="0.3">
      <c r="R42" s="93"/>
      <c r="S42" s="44">
        <v>333203</v>
      </c>
      <c r="T42" s="44">
        <v>4</v>
      </c>
      <c r="U42" s="93">
        <f t="shared" si="15"/>
        <v>0</v>
      </c>
      <c r="V42" s="44">
        <f>V41+1/COUNT($S$40:$S$42)</f>
        <v>1</v>
      </c>
    </row>
    <row r="43" spans="18:22" x14ac:dyDescent="0.3">
      <c r="R43" s="92">
        <v>10</v>
      </c>
      <c r="S43" s="44">
        <v>328614</v>
      </c>
      <c r="T43" s="44">
        <v>11</v>
      </c>
      <c r="U43" s="92">
        <f t="shared" si="15"/>
        <v>0.76923076923076927</v>
      </c>
      <c r="V43" s="44">
        <f>1/COUNT($S$43:$S$49)</f>
        <v>0.14285714285714285</v>
      </c>
    </row>
    <row r="44" spans="18:22" x14ac:dyDescent="0.3">
      <c r="R44" s="90"/>
      <c r="S44" s="44">
        <v>330519</v>
      </c>
      <c r="T44" s="44">
        <v>10</v>
      </c>
      <c r="U44" s="90">
        <f t="shared" si="15"/>
        <v>0</v>
      </c>
      <c r="V44" s="44">
        <f>V43+1/COUNT($S$43:$S$49)</f>
        <v>0.2857142857142857</v>
      </c>
    </row>
    <row r="45" spans="18:22" x14ac:dyDescent="0.3">
      <c r="R45" s="90"/>
      <c r="S45" s="53">
        <v>332958</v>
      </c>
      <c r="T45" s="53">
        <v>6</v>
      </c>
      <c r="U45" s="90">
        <f t="shared" si="15"/>
        <v>0</v>
      </c>
      <c r="V45" s="44">
        <f t="shared" ref="V45:V49" si="16">V44+1/COUNT($S$43:$S$49)</f>
        <v>0.42857142857142855</v>
      </c>
    </row>
    <row r="46" spans="18:22" x14ac:dyDescent="0.3">
      <c r="R46" s="90"/>
      <c r="S46" s="44">
        <v>333227</v>
      </c>
      <c r="T46" s="44">
        <v>13</v>
      </c>
      <c r="U46" s="90">
        <f t="shared" si="15"/>
        <v>0</v>
      </c>
      <c r="V46" s="44">
        <f t="shared" si="16"/>
        <v>0.5714285714285714</v>
      </c>
    </row>
    <row r="47" spans="18:22" x14ac:dyDescent="0.3">
      <c r="R47" s="90"/>
      <c r="S47" s="44">
        <v>333343</v>
      </c>
      <c r="T47" s="44">
        <v>7</v>
      </c>
      <c r="U47" s="90">
        <f t="shared" si="15"/>
        <v>0</v>
      </c>
      <c r="V47" s="44">
        <f t="shared" si="16"/>
        <v>0.71428571428571419</v>
      </c>
    </row>
    <row r="48" spans="18:22" x14ac:dyDescent="0.3">
      <c r="R48" s="90"/>
      <c r="S48" s="44">
        <v>333344</v>
      </c>
      <c r="T48" s="44">
        <v>5</v>
      </c>
      <c r="U48" s="90">
        <f t="shared" si="15"/>
        <v>0</v>
      </c>
      <c r="V48" s="44">
        <f t="shared" si="16"/>
        <v>0.85714285714285698</v>
      </c>
    </row>
    <row r="49" spans="18:22" x14ac:dyDescent="0.3">
      <c r="R49" s="93"/>
      <c r="S49" s="44">
        <v>333354</v>
      </c>
      <c r="T49" s="44">
        <v>0</v>
      </c>
      <c r="U49" s="93">
        <f t="shared" si="15"/>
        <v>0</v>
      </c>
      <c r="V49" s="44">
        <f t="shared" si="16"/>
        <v>0.99999999999999978</v>
      </c>
    </row>
    <row r="50" spans="18:22" x14ac:dyDescent="0.3">
      <c r="R50" s="92">
        <v>11</v>
      </c>
      <c r="S50" s="44">
        <v>328777</v>
      </c>
      <c r="T50" s="44">
        <v>1</v>
      </c>
      <c r="U50" s="92">
        <f t="shared" si="15"/>
        <v>0.84615384615384615</v>
      </c>
      <c r="V50" s="44">
        <f>1/COUNT($S$50:$S$53)</f>
        <v>0.25</v>
      </c>
    </row>
    <row r="51" spans="18:22" x14ac:dyDescent="0.3">
      <c r="R51" s="90"/>
      <c r="S51" s="44">
        <v>329110</v>
      </c>
      <c r="T51" s="44">
        <v>1</v>
      </c>
      <c r="U51" s="90">
        <f t="shared" si="15"/>
        <v>0</v>
      </c>
      <c r="V51" s="44">
        <f>V50+1/COUNT($S$50:$S$53)</f>
        <v>0.5</v>
      </c>
    </row>
    <row r="52" spans="18:22" x14ac:dyDescent="0.3">
      <c r="R52" s="90"/>
      <c r="S52" s="53">
        <v>331820</v>
      </c>
      <c r="T52" s="53">
        <v>12</v>
      </c>
      <c r="U52" s="90">
        <f t="shared" si="15"/>
        <v>0</v>
      </c>
      <c r="V52" s="44">
        <f t="shared" ref="V52:V53" si="17">V51+1/COUNT($S$50:$S$53)</f>
        <v>0.75</v>
      </c>
    </row>
    <row r="53" spans="18:22" x14ac:dyDescent="0.3">
      <c r="R53" s="93"/>
      <c r="S53" s="44">
        <v>333317</v>
      </c>
      <c r="T53" s="44">
        <v>14</v>
      </c>
      <c r="U53" s="93">
        <f t="shared" si="15"/>
        <v>0</v>
      </c>
      <c r="V53" s="44">
        <f t="shared" si="17"/>
        <v>1</v>
      </c>
    </row>
    <row r="54" spans="18:22" x14ac:dyDescent="0.3">
      <c r="R54" s="92">
        <v>12</v>
      </c>
      <c r="S54" s="44">
        <v>329592</v>
      </c>
      <c r="T54" s="44">
        <v>5</v>
      </c>
      <c r="U54" s="92">
        <f t="shared" si="15"/>
        <v>0.92307692307692313</v>
      </c>
      <c r="V54" s="44">
        <f>1/COUNT($S$54:$S$58)</f>
        <v>0.2</v>
      </c>
    </row>
    <row r="55" spans="18:22" x14ac:dyDescent="0.3">
      <c r="R55" s="90"/>
      <c r="S55" s="44">
        <v>330399</v>
      </c>
      <c r="T55" s="44">
        <v>10</v>
      </c>
      <c r="U55" s="90">
        <f t="shared" si="15"/>
        <v>0</v>
      </c>
      <c r="V55" s="44">
        <f>V54+1/COUNT($S$54:$S$58)</f>
        <v>0.4</v>
      </c>
    </row>
    <row r="56" spans="18:22" x14ac:dyDescent="0.3">
      <c r="R56" s="90"/>
      <c r="S56" s="44">
        <v>330479</v>
      </c>
      <c r="T56" s="44">
        <v>4</v>
      </c>
      <c r="U56" s="90">
        <f t="shared" si="15"/>
        <v>0</v>
      </c>
      <c r="V56" s="44">
        <f t="shared" ref="V56:V58" si="18">V55+1/COUNT($S$54:$S$58)</f>
        <v>0.60000000000000009</v>
      </c>
    </row>
    <row r="57" spans="18:22" x14ac:dyDescent="0.3">
      <c r="R57" s="90"/>
      <c r="S57" s="44">
        <v>333245</v>
      </c>
      <c r="T57" s="44">
        <v>4</v>
      </c>
      <c r="U57" s="90">
        <f t="shared" si="15"/>
        <v>0</v>
      </c>
      <c r="V57" s="44">
        <f t="shared" si="18"/>
        <v>0.8</v>
      </c>
    </row>
    <row r="58" spans="18:22" x14ac:dyDescent="0.3">
      <c r="R58" s="93"/>
      <c r="S58" s="44">
        <v>333251</v>
      </c>
      <c r="T58" s="44">
        <v>13</v>
      </c>
      <c r="U58" s="93">
        <f t="shared" si="15"/>
        <v>0</v>
      </c>
      <c r="V58" s="44">
        <f t="shared" si="18"/>
        <v>1</v>
      </c>
    </row>
    <row r="59" spans="18:22" x14ac:dyDescent="0.3">
      <c r="R59" s="92">
        <v>13</v>
      </c>
      <c r="S59" s="44">
        <v>329352</v>
      </c>
      <c r="T59" s="44">
        <v>14</v>
      </c>
      <c r="U59" s="92">
        <f t="shared" si="15"/>
        <v>1</v>
      </c>
      <c r="V59" s="44">
        <f>1/COUNT($S$59:$S$65)</f>
        <v>0.14285714285714285</v>
      </c>
    </row>
    <row r="60" spans="18:22" x14ac:dyDescent="0.3">
      <c r="R60" s="90"/>
      <c r="S60" s="44">
        <v>331657</v>
      </c>
      <c r="T60" s="44">
        <v>1</v>
      </c>
      <c r="U60" s="90">
        <f t="shared" si="15"/>
        <v>0</v>
      </c>
      <c r="V60" s="44">
        <f>V59+1/COUNT($S$59:$S$65)</f>
        <v>0.2857142857142857</v>
      </c>
    </row>
    <row r="61" spans="18:22" x14ac:dyDescent="0.3">
      <c r="R61" s="90"/>
      <c r="S61" s="44">
        <v>332563</v>
      </c>
      <c r="T61" s="44">
        <v>9</v>
      </c>
      <c r="U61" s="90">
        <f t="shared" si="15"/>
        <v>0</v>
      </c>
      <c r="V61" s="44">
        <f t="shared" ref="V61:V65" si="19">V60+1/COUNT($S$59:$S$65)</f>
        <v>0.42857142857142855</v>
      </c>
    </row>
    <row r="62" spans="18:22" x14ac:dyDescent="0.3">
      <c r="R62" s="90"/>
      <c r="S62" s="44">
        <v>333259</v>
      </c>
      <c r="T62" s="44">
        <v>5</v>
      </c>
      <c r="U62" s="90">
        <f t="shared" si="15"/>
        <v>0</v>
      </c>
      <c r="V62" s="44">
        <f t="shared" si="19"/>
        <v>0.5714285714285714</v>
      </c>
    </row>
    <row r="63" spans="18:22" x14ac:dyDescent="0.3">
      <c r="R63" s="90"/>
      <c r="S63" s="44">
        <v>333318</v>
      </c>
      <c r="T63" s="44">
        <v>9</v>
      </c>
      <c r="U63" s="90">
        <f t="shared" si="15"/>
        <v>0</v>
      </c>
      <c r="V63" s="44">
        <f t="shared" si="19"/>
        <v>0.71428571428571419</v>
      </c>
    </row>
    <row r="64" spans="18:22" x14ac:dyDescent="0.3">
      <c r="R64" s="90"/>
      <c r="S64" s="44">
        <v>333348</v>
      </c>
      <c r="T64" s="44">
        <v>10</v>
      </c>
      <c r="U64" s="90">
        <f t="shared" si="15"/>
        <v>0</v>
      </c>
      <c r="V64" s="44">
        <f t="shared" si="19"/>
        <v>0.85714285714285698</v>
      </c>
    </row>
    <row r="65" spans="18:22" x14ac:dyDescent="0.3">
      <c r="R65" s="93"/>
      <c r="S65" s="44">
        <v>333355</v>
      </c>
      <c r="T65" s="44">
        <v>5</v>
      </c>
      <c r="U65" s="93">
        <f t="shared" si="15"/>
        <v>0</v>
      </c>
      <c r="V65" s="44">
        <f t="shared" si="19"/>
        <v>0.99999999999999978</v>
      </c>
    </row>
    <row r="66" spans="18:22" x14ac:dyDescent="0.3">
      <c r="R66" s="64">
        <f>MAX(R6:R65)</f>
        <v>13</v>
      </c>
      <c r="S66" s="65">
        <f>COUNT(S4:S65)</f>
        <v>62</v>
      </c>
      <c r="T66" s="65">
        <f>SUM(T4:T65)</f>
        <v>466</v>
      </c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27">
    <mergeCell ref="U33:U39"/>
    <mergeCell ref="U40:U42"/>
    <mergeCell ref="U43:U49"/>
    <mergeCell ref="U50:U53"/>
    <mergeCell ref="U54:U58"/>
    <mergeCell ref="U59:U65"/>
    <mergeCell ref="R50:R53"/>
    <mergeCell ref="R54:R58"/>
    <mergeCell ref="R59:R65"/>
    <mergeCell ref="U4:U5"/>
    <mergeCell ref="U6:U11"/>
    <mergeCell ref="U12:U13"/>
    <mergeCell ref="U14:U17"/>
    <mergeCell ref="U18:U22"/>
    <mergeCell ref="U23:U25"/>
    <mergeCell ref="U26:U32"/>
    <mergeCell ref="R18:R22"/>
    <mergeCell ref="R23:R25"/>
    <mergeCell ref="R26:R32"/>
    <mergeCell ref="R33:R39"/>
    <mergeCell ref="R40:R42"/>
    <mergeCell ref="R43:R49"/>
    <mergeCell ref="B2:B3"/>
    <mergeCell ref="R4:R5"/>
    <mergeCell ref="R6:R11"/>
    <mergeCell ref="R12:R13"/>
    <mergeCell ref="R14:R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724"/>
  <sheetViews>
    <sheetView tabSelected="1" topLeftCell="B7" workbookViewId="0">
      <selection activeCell="C13" sqref="C13:D16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</cols>
  <sheetData>
    <row r="2" spans="2:22" ht="15" thickBot="1" x14ac:dyDescent="0.35">
      <c r="B2" s="85"/>
      <c r="C2" s="43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43"/>
      <c r="C4" s="7">
        <v>0.88764241667955446</v>
      </c>
      <c r="D4" s="7">
        <v>14</v>
      </c>
      <c r="E4" s="7">
        <v>42</v>
      </c>
      <c r="F4" s="7">
        <v>0.64972287146172547</v>
      </c>
      <c r="G4" s="7">
        <v>545769</v>
      </c>
      <c r="H4" s="7">
        <f>VLOOKUP(G4,$S$4:$T$723,2,FALSE)</f>
        <v>12</v>
      </c>
      <c r="I4" s="8">
        <f>1/$R$724</f>
        <v>6.6666666666666666E-2</v>
      </c>
      <c r="J4" s="7">
        <f t="shared" ref="J4:J10" si="0">1/E4</f>
        <v>2.3809523809523808E-2</v>
      </c>
      <c r="K4" s="7">
        <f t="shared" ref="K4:K10" si="1">I4*J4</f>
        <v>1.5873015873015871E-3</v>
      </c>
      <c r="L4" s="9">
        <f t="shared" ref="L4:L10" si="2">H4/K4</f>
        <v>7560.0000000000009</v>
      </c>
      <c r="M4" s="7">
        <f t="shared" ref="M4:M10" si="3">(L4-$D$13)^2</f>
        <v>6437093.8775510238</v>
      </c>
      <c r="N4" s="2"/>
      <c r="R4" s="92">
        <v>1</v>
      </c>
      <c r="S4" s="44">
        <v>506223</v>
      </c>
      <c r="T4" s="44">
        <v>1</v>
      </c>
      <c r="U4" s="92">
        <f t="shared" ref="U4:U67" si="4">R4/$R$724</f>
        <v>6.6666666666666666E-2</v>
      </c>
      <c r="V4" s="44">
        <f>1/COUNT($S$4:$S$56)</f>
        <v>1.8867924528301886E-2</v>
      </c>
    </row>
    <row r="5" spans="2:22" x14ac:dyDescent="0.3">
      <c r="B5" s="43"/>
      <c r="C5" s="7">
        <v>0.76399431080041769</v>
      </c>
      <c r="D5" s="7">
        <v>12</v>
      </c>
      <c r="E5" s="7">
        <v>51</v>
      </c>
      <c r="F5" s="7">
        <v>1.7087887740121044E-2</v>
      </c>
      <c r="G5" s="7">
        <v>506420</v>
      </c>
      <c r="H5" s="73">
        <f t="shared" ref="H5:H10" si="5">VLOOKUP(G5,$S$4:$T$723,2,FALSE)</f>
        <v>8</v>
      </c>
      <c r="I5" s="8">
        <f t="shared" ref="I5:I10" si="6">1/$R$724</f>
        <v>6.6666666666666666E-2</v>
      </c>
      <c r="J5" s="7">
        <f t="shared" si="0"/>
        <v>1.9607843137254902E-2</v>
      </c>
      <c r="K5" s="7">
        <f t="shared" si="1"/>
        <v>1.30718954248366E-3</v>
      </c>
      <c r="L5" s="9">
        <f t="shared" si="2"/>
        <v>6120</v>
      </c>
      <c r="M5" s="7">
        <f t="shared" si="3"/>
        <v>1203722.4489795913</v>
      </c>
      <c r="N5" s="2"/>
      <c r="R5" s="90"/>
      <c r="S5" s="44">
        <v>507168</v>
      </c>
      <c r="T5" s="44">
        <v>8</v>
      </c>
      <c r="U5" s="90">
        <f t="shared" si="4"/>
        <v>0</v>
      </c>
      <c r="V5" s="44">
        <f>V4+1/COUNT($S$4:$S$56)</f>
        <v>3.7735849056603772E-2</v>
      </c>
    </row>
    <row r="6" spans="2:22" x14ac:dyDescent="0.3">
      <c r="B6" s="43"/>
      <c r="C6" s="7">
        <v>0.89730343165537063</v>
      </c>
      <c r="D6" s="7">
        <v>14</v>
      </c>
      <c r="E6" s="7">
        <v>42</v>
      </c>
      <c r="F6" s="7">
        <v>0.57181417806430201</v>
      </c>
      <c r="G6" s="7">
        <v>541008</v>
      </c>
      <c r="H6" s="73">
        <f t="shared" si="5"/>
        <v>1</v>
      </c>
      <c r="I6" s="8">
        <f t="shared" si="6"/>
        <v>6.6666666666666666E-2</v>
      </c>
      <c r="J6" s="7">
        <f t="shared" si="0"/>
        <v>2.3809523809523808E-2</v>
      </c>
      <c r="K6" s="7">
        <f t="shared" si="1"/>
        <v>1.5873015873015871E-3</v>
      </c>
      <c r="L6" s="9">
        <f t="shared" si="2"/>
        <v>630.00000000000011</v>
      </c>
      <c r="M6" s="7">
        <f t="shared" si="3"/>
        <v>19297193.877551023</v>
      </c>
      <c r="N6" s="3"/>
      <c r="R6" s="90"/>
      <c r="S6" s="44">
        <v>507228</v>
      </c>
      <c r="T6" s="44">
        <v>10</v>
      </c>
      <c r="U6" s="90">
        <f t="shared" si="4"/>
        <v>0</v>
      </c>
      <c r="V6" s="44">
        <f t="shared" ref="V6:V56" si="7">V5+1/COUNT($S$4:$S$56)</f>
        <v>5.6603773584905662E-2</v>
      </c>
    </row>
    <row r="7" spans="2:22" x14ac:dyDescent="0.3">
      <c r="B7" s="43"/>
      <c r="C7" s="7">
        <v>0.54208758196499718</v>
      </c>
      <c r="D7" s="7">
        <v>9</v>
      </c>
      <c r="E7" s="7">
        <v>37</v>
      </c>
      <c r="F7" s="7">
        <v>0.55932096866538106</v>
      </c>
      <c r="G7" s="7">
        <v>544703</v>
      </c>
      <c r="H7" s="73">
        <f t="shared" si="5"/>
        <v>2</v>
      </c>
      <c r="I7" s="8">
        <f t="shared" si="6"/>
        <v>6.6666666666666666E-2</v>
      </c>
      <c r="J7" s="7">
        <f t="shared" si="0"/>
        <v>2.7027027027027029E-2</v>
      </c>
      <c r="K7" s="7">
        <f t="shared" si="1"/>
        <v>1.8018018018018018E-3</v>
      </c>
      <c r="L7" s="9">
        <f t="shared" si="2"/>
        <v>1110</v>
      </c>
      <c r="M7" s="7">
        <f t="shared" si="3"/>
        <v>15310451.020408165</v>
      </c>
      <c r="N7" s="3"/>
      <c r="R7" s="90"/>
      <c r="S7" s="44">
        <v>507662</v>
      </c>
      <c r="T7" s="44">
        <v>4</v>
      </c>
      <c r="U7" s="90">
        <f t="shared" si="4"/>
        <v>0</v>
      </c>
      <c r="V7" s="44">
        <f t="shared" si="7"/>
        <v>7.5471698113207544E-2</v>
      </c>
    </row>
    <row r="8" spans="2:22" x14ac:dyDescent="0.3">
      <c r="B8" s="43"/>
      <c r="C8" s="7">
        <v>0.51064551344355302</v>
      </c>
      <c r="D8" s="7">
        <v>8</v>
      </c>
      <c r="E8" s="7">
        <v>48</v>
      </c>
      <c r="F8" s="7">
        <v>0.36079713651104017</v>
      </c>
      <c r="G8" s="7">
        <v>527216</v>
      </c>
      <c r="H8" s="73">
        <f t="shared" si="5"/>
        <v>14</v>
      </c>
      <c r="I8" s="8">
        <f t="shared" si="6"/>
        <v>6.6666666666666666E-2</v>
      </c>
      <c r="J8" s="7">
        <f t="shared" si="0"/>
        <v>2.0833333333333332E-2</v>
      </c>
      <c r="K8" s="7">
        <f t="shared" si="1"/>
        <v>1.3888888888888887E-3</v>
      </c>
      <c r="L8" s="9">
        <f t="shared" si="2"/>
        <v>10080.000000000002</v>
      </c>
      <c r="M8" s="7">
        <f t="shared" si="3"/>
        <v>25574693.877551038</v>
      </c>
      <c r="N8" s="3"/>
      <c r="R8" s="90"/>
      <c r="S8" s="44">
        <v>513783</v>
      </c>
      <c r="T8" s="44">
        <v>1</v>
      </c>
      <c r="U8" s="90">
        <f t="shared" si="4"/>
        <v>0</v>
      </c>
      <c r="V8" s="44">
        <f t="shared" si="7"/>
        <v>9.4339622641509427E-2</v>
      </c>
    </row>
    <row r="9" spans="2:22" x14ac:dyDescent="0.3">
      <c r="B9" s="43"/>
      <c r="C9" s="7">
        <v>0.45705762188608556</v>
      </c>
      <c r="D9" s="7">
        <v>7</v>
      </c>
      <c r="E9" s="7">
        <v>46</v>
      </c>
      <c r="F9" s="7">
        <v>0.89215181654891917</v>
      </c>
      <c r="G9" s="7">
        <v>564853</v>
      </c>
      <c r="H9" s="73">
        <f t="shared" si="5"/>
        <v>14</v>
      </c>
      <c r="I9" s="8">
        <f t="shared" si="6"/>
        <v>6.6666666666666666E-2</v>
      </c>
      <c r="J9" s="7">
        <f t="shared" si="0"/>
        <v>2.1739130434782608E-2</v>
      </c>
      <c r="K9" s="7">
        <f t="shared" si="1"/>
        <v>1.4492753623188406E-3</v>
      </c>
      <c r="L9" s="9">
        <f t="shared" si="2"/>
        <v>9660</v>
      </c>
      <c r="M9" s="7">
        <f t="shared" si="3"/>
        <v>21503093.877551019</v>
      </c>
      <c r="N9" s="2"/>
      <c r="Q9" s="2"/>
      <c r="R9" s="90"/>
      <c r="S9" s="44">
        <v>515197</v>
      </c>
      <c r="T9" s="44">
        <v>7</v>
      </c>
      <c r="U9" s="90">
        <f t="shared" si="4"/>
        <v>0</v>
      </c>
      <c r="V9" s="44">
        <f t="shared" si="7"/>
        <v>0.11320754716981131</v>
      </c>
    </row>
    <row r="10" spans="2:22" x14ac:dyDescent="0.3">
      <c r="B10" s="43"/>
      <c r="C10" s="7">
        <v>0.73613870137580362</v>
      </c>
      <c r="D10" s="7">
        <v>12</v>
      </c>
      <c r="E10" s="7">
        <v>51</v>
      </c>
      <c r="F10" s="7">
        <v>0.97299192393434275</v>
      </c>
      <c r="G10" s="7">
        <v>567925</v>
      </c>
      <c r="H10" s="73">
        <f t="shared" si="5"/>
        <v>0</v>
      </c>
      <c r="I10" s="8">
        <f t="shared" si="6"/>
        <v>6.6666666666666666E-2</v>
      </c>
      <c r="J10" s="7">
        <f t="shared" si="0"/>
        <v>1.9607843137254902E-2</v>
      </c>
      <c r="K10" s="7">
        <f t="shared" si="1"/>
        <v>1.30718954248366E-3</v>
      </c>
      <c r="L10" s="9">
        <f t="shared" si="2"/>
        <v>0</v>
      </c>
      <c r="M10" s="7">
        <f t="shared" si="3"/>
        <v>25229093.877551023</v>
      </c>
      <c r="N10" s="2"/>
      <c r="R10" s="90"/>
      <c r="S10" s="44">
        <v>515742</v>
      </c>
      <c r="T10" s="44">
        <v>14</v>
      </c>
      <c r="U10" s="90">
        <f t="shared" si="4"/>
        <v>0</v>
      </c>
      <c r="V10" s="44">
        <f t="shared" si="7"/>
        <v>0.13207547169811321</v>
      </c>
    </row>
    <row r="11" spans="2:22" x14ac:dyDescent="0.3">
      <c r="B11" s="43"/>
      <c r="C11" s="43"/>
      <c r="D11" s="17"/>
      <c r="E11" s="17">
        <f>SUM(E4:E10)</f>
        <v>317</v>
      </c>
      <c r="F11" s="17"/>
      <c r="G11" s="17"/>
      <c r="H11" s="17"/>
      <c r="I11" s="18"/>
      <c r="J11" s="17"/>
      <c r="K11" s="17"/>
      <c r="L11" s="19"/>
      <c r="M11" s="17"/>
      <c r="N11" s="2"/>
      <c r="R11" s="90"/>
      <c r="S11" s="44">
        <v>515760</v>
      </c>
      <c r="T11" s="44">
        <v>12</v>
      </c>
      <c r="U11" s="90">
        <f t="shared" si="4"/>
        <v>0</v>
      </c>
      <c r="V11" s="44">
        <f t="shared" si="7"/>
        <v>0.15094339622641509</v>
      </c>
    </row>
    <row r="12" spans="2:22" x14ac:dyDescent="0.3">
      <c r="B12" s="43"/>
      <c r="C12" s="43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0"/>
      <c r="S12" s="44">
        <v>515988</v>
      </c>
      <c r="T12" s="44">
        <v>1</v>
      </c>
      <c r="U12" s="90">
        <f t="shared" si="4"/>
        <v>0</v>
      </c>
      <c r="V12" s="44">
        <f t="shared" si="7"/>
        <v>0.16981132075471697</v>
      </c>
    </row>
    <row r="13" spans="2:22" ht="43.2" x14ac:dyDescent="0.3">
      <c r="B13" s="43"/>
      <c r="C13" s="16" t="s">
        <v>51</v>
      </c>
      <c r="D13" s="11">
        <f>AVERAGE(L4:L10)</f>
        <v>5022.8571428571431</v>
      </c>
      <c r="E13" s="20"/>
      <c r="F13" s="14" t="s">
        <v>56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0"/>
      <c r="S13" s="44">
        <v>517030</v>
      </c>
      <c r="T13" s="44">
        <v>9</v>
      </c>
      <c r="U13" s="90">
        <f t="shared" si="4"/>
        <v>0</v>
      </c>
      <c r="V13" s="44">
        <f t="shared" si="7"/>
        <v>0.18867924528301885</v>
      </c>
    </row>
    <row r="14" spans="2:22" ht="43.2" x14ac:dyDescent="0.3">
      <c r="B14" s="43"/>
      <c r="C14" s="16" t="s">
        <v>7</v>
      </c>
      <c r="D14" s="12">
        <f>COUNT(L4:L10)</f>
        <v>7</v>
      </c>
      <c r="E14" s="20"/>
      <c r="F14" s="12">
        <f>MIN(L4:L10)</f>
        <v>0</v>
      </c>
      <c r="G14" s="6">
        <f t="array" ref="G14:G24">FREQUENCY(L4:L10,F14:F24)</f>
        <v>1</v>
      </c>
      <c r="H14" s="13">
        <f t="shared" ref="H14:H24" si="8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0"/>
      <c r="S14" s="44">
        <v>518519</v>
      </c>
      <c r="T14" s="44">
        <v>15</v>
      </c>
      <c r="U14" s="90">
        <f t="shared" si="4"/>
        <v>0</v>
      </c>
      <c r="V14" s="44">
        <f t="shared" si="7"/>
        <v>0.20754716981132074</v>
      </c>
    </row>
    <row r="15" spans="2:22" x14ac:dyDescent="0.3">
      <c r="B15" s="43"/>
      <c r="C15" s="16" t="s">
        <v>2</v>
      </c>
      <c r="D15" s="12">
        <f>SQRT((SUM(M4:M10))/(COUNT(D4:D10)*(COUNT(D4:D10)-1)))</f>
        <v>1651.5169279378599</v>
      </c>
      <c r="F15" s="12">
        <f t="shared" ref="F15:F23" si="9">F14+($F$24-$F$14)/10</f>
        <v>1008.0000000000002</v>
      </c>
      <c r="G15" s="6">
        <v>1</v>
      </c>
      <c r="H15" s="13">
        <f t="shared" si="8"/>
        <v>0.14285714285714285</v>
      </c>
      <c r="I15" s="13">
        <f>I14+H15</f>
        <v>0.2857142857142857</v>
      </c>
      <c r="N15" s="2"/>
      <c r="R15" s="90"/>
      <c r="S15" s="44">
        <v>518761</v>
      </c>
      <c r="T15" s="44">
        <v>14</v>
      </c>
      <c r="U15" s="90">
        <f t="shared" si="4"/>
        <v>0</v>
      </c>
      <c r="V15" s="44">
        <f t="shared" si="7"/>
        <v>0.22641509433962262</v>
      </c>
    </row>
    <row r="16" spans="2:22" x14ac:dyDescent="0.3">
      <c r="B16" s="43"/>
      <c r="C16" s="16" t="s">
        <v>1</v>
      </c>
      <c r="D16" s="12">
        <f>MEDIAN(L4:L10)</f>
        <v>6120</v>
      </c>
      <c r="F16" s="12">
        <f t="shared" si="9"/>
        <v>2016.0000000000005</v>
      </c>
      <c r="G16" s="6">
        <v>1</v>
      </c>
      <c r="H16" s="13">
        <f t="shared" si="8"/>
        <v>0.14285714285714285</v>
      </c>
      <c r="I16" s="13">
        <f t="shared" ref="I16:I24" si="10">I15+H16</f>
        <v>0.42857142857142855</v>
      </c>
      <c r="N16" s="2"/>
      <c r="R16" s="90"/>
      <c r="S16" s="44">
        <v>520781</v>
      </c>
      <c r="T16" s="44">
        <v>4</v>
      </c>
      <c r="U16" s="90">
        <f t="shared" si="4"/>
        <v>0</v>
      </c>
      <c r="V16" s="44">
        <f t="shared" si="7"/>
        <v>0.2452830188679245</v>
      </c>
    </row>
    <row r="17" spans="2:22" x14ac:dyDescent="0.3">
      <c r="B17" s="43"/>
      <c r="C17" s="16" t="s">
        <v>3</v>
      </c>
      <c r="D17" s="12" t="e">
        <f>_xlfn.MODE.SNGL(L4:L10)</f>
        <v>#N/A</v>
      </c>
      <c r="F17" s="12">
        <f t="shared" si="9"/>
        <v>3024.0000000000009</v>
      </c>
      <c r="G17" s="6">
        <v>0</v>
      </c>
      <c r="H17" s="13">
        <f t="shared" si="8"/>
        <v>0</v>
      </c>
      <c r="I17" s="13">
        <f t="shared" si="10"/>
        <v>0.42857142857142855</v>
      </c>
      <c r="N17" s="2"/>
      <c r="R17" s="90"/>
      <c r="S17" s="44">
        <v>521101</v>
      </c>
      <c r="T17" s="44">
        <v>3</v>
      </c>
      <c r="U17" s="90">
        <f t="shared" si="4"/>
        <v>0</v>
      </c>
      <c r="V17" s="44">
        <f t="shared" si="7"/>
        <v>0.26415094339622641</v>
      </c>
    </row>
    <row r="18" spans="2:22" x14ac:dyDescent="0.3">
      <c r="B18" s="43"/>
      <c r="C18" s="43"/>
      <c r="F18" s="12">
        <f t="shared" si="9"/>
        <v>4032.0000000000009</v>
      </c>
      <c r="G18" s="6">
        <v>0</v>
      </c>
      <c r="H18" s="13">
        <f t="shared" si="8"/>
        <v>0</v>
      </c>
      <c r="I18" s="13">
        <f t="shared" si="10"/>
        <v>0.42857142857142855</v>
      </c>
      <c r="N18" s="2"/>
      <c r="R18" s="90"/>
      <c r="S18" s="44">
        <v>523389</v>
      </c>
      <c r="T18" s="44">
        <v>6</v>
      </c>
      <c r="U18" s="90">
        <f t="shared" si="4"/>
        <v>0</v>
      </c>
      <c r="V18" s="44">
        <f t="shared" si="7"/>
        <v>0.28301886792452829</v>
      </c>
    </row>
    <row r="19" spans="2:22" x14ac:dyDescent="0.3">
      <c r="B19" s="43"/>
      <c r="C19" s="43"/>
      <c r="F19" s="12">
        <f t="shared" si="9"/>
        <v>5040.0000000000009</v>
      </c>
      <c r="G19" s="6">
        <v>0</v>
      </c>
      <c r="H19" s="13">
        <f t="shared" si="8"/>
        <v>0</v>
      </c>
      <c r="I19" s="13">
        <f t="shared" si="10"/>
        <v>0.42857142857142855</v>
      </c>
      <c r="R19" s="90"/>
      <c r="S19" s="44">
        <v>523448</v>
      </c>
      <c r="T19" s="44">
        <v>11</v>
      </c>
      <c r="U19" s="90">
        <f t="shared" si="4"/>
        <v>0</v>
      </c>
      <c r="V19" s="44">
        <f t="shared" si="7"/>
        <v>0.30188679245283018</v>
      </c>
    </row>
    <row r="20" spans="2:22" x14ac:dyDescent="0.3">
      <c r="F20" s="12">
        <f t="shared" si="9"/>
        <v>6048.0000000000009</v>
      </c>
      <c r="G20" s="6">
        <v>0</v>
      </c>
      <c r="H20" s="13">
        <f t="shared" si="8"/>
        <v>0</v>
      </c>
      <c r="I20" s="13">
        <f t="shared" si="10"/>
        <v>0.42857142857142855</v>
      </c>
      <c r="R20" s="90"/>
      <c r="S20" s="44">
        <v>523484</v>
      </c>
      <c r="T20" s="44">
        <v>11</v>
      </c>
      <c r="U20" s="90">
        <f t="shared" si="4"/>
        <v>0</v>
      </c>
      <c r="V20" s="44">
        <f t="shared" si="7"/>
        <v>0.32075471698113206</v>
      </c>
    </row>
    <row r="21" spans="2:22" x14ac:dyDescent="0.3">
      <c r="F21" s="12">
        <f t="shared" si="9"/>
        <v>7056.0000000000009</v>
      </c>
      <c r="G21" s="6">
        <v>1</v>
      </c>
      <c r="H21" s="13">
        <f t="shared" si="8"/>
        <v>0.14285714285714285</v>
      </c>
      <c r="I21" s="13">
        <f t="shared" si="10"/>
        <v>0.5714285714285714</v>
      </c>
      <c r="R21" s="90"/>
      <c r="S21" s="44">
        <v>523893</v>
      </c>
      <c r="T21" s="44">
        <v>8</v>
      </c>
      <c r="U21" s="90">
        <f t="shared" si="4"/>
        <v>0</v>
      </c>
      <c r="V21" s="44">
        <f t="shared" si="7"/>
        <v>0.33962264150943394</v>
      </c>
    </row>
    <row r="22" spans="2:22" x14ac:dyDescent="0.3">
      <c r="F22" s="12">
        <f t="shared" si="9"/>
        <v>8064.0000000000009</v>
      </c>
      <c r="G22" s="6">
        <v>1</v>
      </c>
      <c r="H22" s="13">
        <f t="shared" si="8"/>
        <v>0.14285714285714285</v>
      </c>
      <c r="I22" s="13">
        <f t="shared" si="10"/>
        <v>0.71428571428571419</v>
      </c>
      <c r="R22" s="90"/>
      <c r="S22" s="44">
        <v>523896</v>
      </c>
      <c r="T22" s="44">
        <v>9</v>
      </c>
      <c r="U22" s="90">
        <f t="shared" si="4"/>
        <v>0</v>
      </c>
      <c r="V22" s="44">
        <f t="shared" si="7"/>
        <v>0.35849056603773582</v>
      </c>
    </row>
    <row r="23" spans="2:22" x14ac:dyDescent="0.3">
      <c r="F23" s="12">
        <f t="shared" si="9"/>
        <v>9072.0000000000018</v>
      </c>
      <c r="G23" s="6">
        <v>0</v>
      </c>
      <c r="H23" s="13">
        <f t="shared" si="8"/>
        <v>0</v>
      </c>
      <c r="I23" s="13">
        <f t="shared" si="10"/>
        <v>0.71428571428571419</v>
      </c>
      <c r="R23" s="90"/>
      <c r="S23" s="44">
        <v>523899</v>
      </c>
      <c r="T23" s="44">
        <v>15</v>
      </c>
      <c r="U23" s="90">
        <f t="shared" si="4"/>
        <v>0</v>
      </c>
      <c r="V23" s="44">
        <f t="shared" si="7"/>
        <v>0.37735849056603771</v>
      </c>
    </row>
    <row r="24" spans="2:22" x14ac:dyDescent="0.3">
      <c r="F24" s="11">
        <f>MAX(L4:L10)</f>
        <v>10080.000000000002</v>
      </c>
      <c r="G24" s="6">
        <v>2</v>
      </c>
      <c r="H24" s="13">
        <f t="shared" si="8"/>
        <v>0.2857142857142857</v>
      </c>
      <c r="I24" s="13">
        <f t="shared" si="10"/>
        <v>0.99999999999999989</v>
      </c>
      <c r="R24" s="90"/>
      <c r="S24" s="44">
        <v>524575</v>
      </c>
      <c r="T24" s="44">
        <v>5</v>
      </c>
      <c r="U24" s="90">
        <f t="shared" si="4"/>
        <v>0</v>
      </c>
      <c r="V24" s="44">
        <f t="shared" si="7"/>
        <v>0.39622641509433959</v>
      </c>
    </row>
    <row r="25" spans="2:22" x14ac:dyDescent="0.3">
      <c r="R25" s="90"/>
      <c r="S25" s="44">
        <v>529023</v>
      </c>
      <c r="T25" s="44">
        <v>15</v>
      </c>
      <c r="U25" s="90">
        <f t="shared" si="4"/>
        <v>0</v>
      </c>
      <c r="V25" s="44">
        <f t="shared" si="7"/>
        <v>0.41509433962264147</v>
      </c>
    </row>
    <row r="26" spans="2:22" x14ac:dyDescent="0.3">
      <c r="R26" s="90"/>
      <c r="S26" s="44">
        <v>530140</v>
      </c>
      <c r="T26" s="44">
        <v>1</v>
      </c>
      <c r="U26" s="90">
        <f t="shared" si="4"/>
        <v>0</v>
      </c>
      <c r="V26" s="44">
        <f t="shared" si="7"/>
        <v>0.43396226415094336</v>
      </c>
    </row>
    <row r="27" spans="2:22" x14ac:dyDescent="0.3">
      <c r="R27" s="90"/>
      <c r="S27" s="44">
        <v>531846</v>
      </c>
      <c r="T27" s="44">
        <v>5</v>
      </c>
      <c r="U27" s="90">
        <f t="shared" si="4"/>
        <v>0</v>
      </c>
      <c r="V27" s="44">
        <f t="shared" si="7"/>
        <v>0.45283018867924524</v>
      </c>
    </row>
    <row r="28" spans="2:22" x14ac:dyDescent="0.3">
      <c r="R28" s="90"/>
      <c r="S28" s="44">
        <v>533282</v>
      </c>
      <c r="T28" s="44">
        <v>10</v>
      </c>
      <c r="U28" s="90">
        <f t="shared" si="4"/>
        <v>0</v>
      </c>
      <c r="V28" s="44">
        <f t="shared" si="7"/>
        <v>0.47169811320754712</v>
      </c>
    </row>
    <row r="29" spans="2:22" x14ac:dyDescent="0.3">
      <c r="R29" s="90"/>
      <c r="S29" s="44">
        <v>533304</v>
      </c>
      <c r="T29" s="44">
        <v>8</v>
      </c>
      <c r="U29" s="90">
        <f t="shared" si="4"/>
        <v>0</v>
      </c>
      <c r="V29" s="44">
        <f t="shared" si="7"/>
        <v>0.490566037735849</v>
      </c>
    </row>
    <row r="30" spans="2:22" x14ac:dyDescent="0.3">
      <c r="R30" s="90"/>
      <c r="S30" s="44">
        <v>533309</v>
      </c>
      <c r="T30" s="44">
        <v>14</v>
      </c>
      <c r="U30" s="90">
        <f t="shared" si="4"/>
        <v>0</v>
      </c>
      <c r="V30" s="44">
        <f t="shared" si="7"/>
        <v>0.50943396226415094</v>
      </c>
    </row>
    <row r="31" spans="2:22" x14ac:dyDescent="0.3">
      <c r="R31" s="90"/>
      <c r="S31" s="44">
        <v>533312</v>
      </c>
      <c r="T31" s="44">
        <v>1</v>
      </c>
      <c r="U31" s="90">
        <f t="shared" si="4"/>
        <v>0</v>
      </c>
      <c r="V31" s="44">
        <f t="shared" si="7"/>
        <v>0.52830188679245282</v>
      </c>
    </row>
    <row r="32" spans="2:22" x14ac:dyDescent="0.3">
      <c r="R32" s="90"/>
      <c r="S32" s="44">
        <v>538138</v>
      </c>
      <c r="T32" s="44">
        <v>2</v>
      </c>
      <c r="U32" s="90">
        <f t="shared" si="4"/>
        <v>0</v>
      </c>
      <c r="V32" s="44">
        <f t="shared" si="7"/>
        <v>0.54716981132075471</v>
      </c>
    </row>
    <row r="33" spans="18:22" x14ac:dyDescent="0.3">
      <c r="R33" s="90"/>
      <c r="S33" s="44">
        <v>540994</v>
      </c>
      <c r="T33" s="44">
        <v>2</v>
      </c>
      <c r="U33" s="90">
        <f t="shared" si="4"/>
        <v>0</v>
      </c>
      <c r="V33" s="44">
        <f t="shared" si="7"/>
        <v>0.56603773584905659</v>
      </c>
    </row>
    <row r="34" spans="18:22" x14ac:dyDescent="0.3">
      <c r="R34" s="90"/>
      <c r="S34" s="44">
        <v>541930</v>
      </c>
      <c r="T34" s="44">
        <v>15</v>
      </c>
      <c r="U34" s="90">
        <f t="shared" si="4"/>
        <v>0</v>
      </c>
      <c r="V34" s="44">
        <f t="shared" si="7"/>
        <v>0.58490566037735847</v>
      </c>
    </row>
    <row r="35" spans="18:22" x14ac:dyDescent="0.3">
      <c r="R35" s="90"/>
      <c r="S35" s="44">
        <v>544084</v>
      </c>
      <c r="T35" s="44">
        <v>14</v>
      </c>
      <c r="U35" s="90">
        <f t="shared" si="4"/>
        <v>0</v>
      </c>
      <c r="V35" s="44">
        <f t="shared" si="7"/>
        <v>0.60377358490566035</v>
      </c>
    </row>
    <row r="36" spans="18:22" x14ac:dyDescent="0.3">
      <c r="R36" s="90"/>
      <c r="S36" s="44">
        <v>544092</v>
      </c>
      <c r="T36" s="44">
        <v>4</v>
      </c>
      <c r="U36" s="90">
        <f t="shared" si="4"/>
        <v>0</v>
      </c>
      <c r="V36" s="44">
        <f t="shared" si="7"/>
        <v>0.62264150943396224</v>
      </c>
    </row>
    <row r="37" spans="18:22" x14ac:dyDescent="0.3">
      <c r="R37" s="90"/>
      <c r="S37" s="44">
        <v>545207</v>
      </c>
      <c r="T37" s="44">
        <v>11</v>
      </c>
      <c r="U37" s="90">
        <f t="shared" si="4"/>
        <v>0</v>
      </c>
      <c r="V37" s="44">
        <f t="shared" si="7"/>
        <v>0.64150943396226412</v>
      </c>
    </row>
    <row r="38" spans="18:22" x14ac:dyDescent="0.3">
      <c r="R38" s="90"/>
      <c r="S38" s="44">
        <v>545988</v>
      </c>
      <c r="T38" s="44">
        <v>2</v>
      </c>
      <c r="U38" s="90">
        <f t="shared" si="4"/>
        <v>0</v>
      </c>
      <c r="V38" s="44">
        <f t="shared" si="7"/>
        <v>0.660377358490566</v>
      </c>
    </row>
    <row r="39" spans="18:22" x14ac:dyDescent="0.3">
      <c r="R39" s="90"/>
      <c r="S39" s="44">
        <v>546827</v>
      </c>
      <c r="T39" s="44">
        <v>2</v>
      </c>
      <c r="U39" s="90">
        <f t="shared" si="4"/>
        <v>0</v>
      </c>
      <c r="V39" s="44">
        <f t="shared" si="7"/>
        <v>0.67924528301886788</v>
      </c>
    </row>
    <row r="40" spans="18:22" x14ac:dyDescent="0.3">
      <c r="R40" s="90"/>
      <c r="S40" s="44">
        <v>549914</v>
      </c>
      <c r="T40" s="44">
        <v>15</v>
      </c>
      <c r="U40" s="90">
        <f t="shared" si="4"/>
        <v>0</v>
      </c>
      <c r="V40" s="44">
        <f t="shared" si="7"/>
        <v>0.69811320754716977</v>
      </c>
    </row>
    <row r="41" spans="18:22" x14ac:dyDescent="0.3">
      <c r="R41" s="90"/>
      <c r="S41" s="44">
        <v>550892</v>
      </c>
      <c r="T41" s="44">
        <v>2</v>
      </c>
      <c r="U41" s="90">
        <f t="shared" si="4"/>
        <v>0</v>
      </c>
      <c r="V41" s="44">
        <f t="shared" si="7"/>
        <v>0.71698113207547165</v>
      </c>
    </row>
    <row r="42" spans="18:22" x14ac:dyDescent="0.3">
      <c r="R42" s="90"/>
      <c r="S42" s="44">
        <v>551822</v>
      </c>
      <c r="T42" s="44">
        <v>12</v>
      </c>
      <c r="U42" s="90">
        <f t="shared" si="4"/>
        <v>0</v>
      </c>
      <c r="V42" s="44">
        <f t="shared" si="7"/>
        <v>0.73584905660377353</v>
      </c>
    </row>
    <row r="43" spans="18:22" x14ac:dyDescent="0.3">
      <c r="R43" s="90"/>
      <c r="S43" s="44">
        <v>554850</v>
      </c>
      <c r="T43" s="44">
        <v>10</v>
      </c>
      <c r="U43" s="90">
        <f t="shared" si="4"/>
        <v>0</v>
      </c>
      <c r="V43" s="44">
        <f t="shared" si="7"/>
        <v>0.75471698113207542</v>
      </c>
    </row>
    <row r="44" spans="18:22" x14ac:dyDescent="0.3">
      <c r="R44" s="90"/>
      <c r="S44" s="44">
        <v>557570</v>
      </c>
      <c r="T44" s="44">
        <v>0</v>
      </c>
      <c r="U44" s="90">
        <f t="shared" si="4"/>
        <v>0</v>
      </c>
      <c r="V44" s="44">
        <f t="shared" si="7"/>
        <v>0.7735849056603773</v>
      </c>
    </row>
    <row r="45" spans="18:22" x14ac:dyDescent="0.3">
      <c r="R45" s="90"/>
      <c r="S45" s="44">
        <v>557876</v>
      </c>
      <c r="T45" s="44">
        <v>1</v>
      </c>
      <c r="U45" s="90">
        <f t="shared" si="4"/>
        <v>0</v>
      </c>
      <c r="V45" s="44">
        <f t="shared" si="7"/>
        <v>0.79245283018867918</v>
      </c>
    </row>
    <row r="46" spans="18:22" x14ac:dyDescent="0.3">
      <c r="R46" s="90"/>
      <c r="S46" s="44">
        <v>558901</v>
      </c>
      <c r="T46" s="44">
        <v>2</v>
      </c>
      <c r="U46" s="90">
        <f t="shared" si="4"/>
        <v>0</v>
      </c>
      <c r="V46" s="44">
        <f t="shared" si="7"/>
        <v>0.81132075471698106</v>
      </c>
    </row>
    <row r="47" spans="18:22" x14ac:dyDescent="0.3">
      <c r="R47" s="90"/>
      <c r="S47" s="44">
        <v>561743</v>
      </c>
      <c r="T47" s="44">
        <v>3</v>
      </c>
      <c r="U47" s="90">
        <f t="shared" si="4"/>
        <v>0</v>
      </c>
      <c r="V47" s="44">
        <f t="shared" si="7"/>
        <v>0.83018867924528295</v>
      </c>
    </row>
    <row r="48" spans="18:22" x14ac:dyDescent="0.3">
      <c r="R48" s="90"/>
      <c r="S48" s="44">
        <v>561878</v>
      </c>
      <c r="T48" s="44">
        <v>15</v>
      </c>
      <c r="U48" s="90">
        <f t="shared" si="4"/>
        <v>0</v>
      </c>
      <c r="V48" s="44">
        <f t="shared" si="7"/>
        <v>0.84905660377358483</v>
      </c>
    </row>
    <row r="49" spans="18:22" x14ac:dyDescent="0.3">
      <c r="R49" s="90"/>
      <c r="S49" s="44">
        <v>561886</v>
      </c>
      <c r="T49" s="44">
        <v>12</v>
      </c>
      <c r="U49" s="90">
        <f t="shared" si="4"/>
        <v>0</v>
      </c>
      <c r="V49" s="44">
        <f t="shared" si="7"/>
        <v>0.86792452830188671</v>
      </c>
    </row>
    <row r="50" spans="18:22" x14ac:dyDescent="0.3">
      <c r="R50" s="90"/>
      <c r="S50" s="44">
        <v>563692</v>
      </c>
      <c r="T50" s="44">
        <v>0</v>
      </c>
      <c r="U50" s="90">
        <f t="shared" si="4"/>
        <v>0</v>
      </c>
      <c r="V50" s="44">
        <f t="shared" si="7"/>
        <v>0.88679245283018859</v>
      </c>
    </row>
    <row r="51" spans="18:22" x14ac:dyDescent="0.3">
      <c r="R51" s="90"/>
      <c r="S51" s="44">
        <v>563935</v>
      </c>
      <c r="T51" s="44">
        <v>10</v>
      </c>
      <c r="U51" s="90">
        <f t="shared" si="4"/>
        <v>0</v>
      </c>
      <c r="V51" s="44">
        <f t="shared" si="7"/>
        <v>0.90566037735849048</v>
      </c>
    </row>
    <row r="52" spans="18:22" x14ac:dyDescent="0.3">
      <c r="R52" s="90"/>
      <c r="S52" s="44">
        <v>564877</v>
      </c>
      <c r="T52" s="44">
        <v>6</v>
      </c>
      <c r="U52" s="90">
        <f t="shared" si="4"/>
        <v>0</v>
      </c>
      <c r="V52" s="44">
        <f t="shared" si="7"/>
        <v>0.92452830188679236</v>
      </c>
    </row>
    <row r="53" spans="18:22" x14ac:dyDescent="0.3">
      <c r="R53" s="90"/>
      <c r="S53" s="44">
        <v>564991</v>
      </c>
      <c r="T53" s="44">
        <v>2</v>
      </c>
      <c r="U53" s="90">
        <f t="shared" si="4"/>
        <v>0</v>
      </c>
      <c r="V53" s="44">
        <f t="shared" si="7"/>
        <v>0.94339622641509424</v>
      </c>
    </row>
    <row r="54" spans="18:22" x14ac:dyDescent="0.3">
      <c r="R54" s="90"/>
      <c r="S54" s="44">
        <v>566984</v>
      </c>
      <c r="T54" s="44">
        <v>0</v>
      </c>
      <c r="U54" s="90">
        <f t="shared" si="4"/>
        <v>0</v>
      </c>
      <c r="V54" s="44">
        <f t="shared" si="7"/>
        <v>0.96226415094339612</v>
      </c>
    </row>
    <row r="55" spans="18:22" x14ac:dyDescent="0.3">
      <c r="R55" s="90"/>
      <c r="S55" s="44">
        <v>567155</v>
      </c>
      <c r="T55" s="44">
        <v>12</v>
      </c>
      <c r="U55" s="90">
        <f t="shared" si="4"/>
        <v>0</v>
      </c>
      <c r="V55" s="44">
        <f t="shared" si="7"/>
        <v>0.98113207547169801</v>
      </c>
    </row>
    <row r="56" spans="18:22" x14ac:dyDescent="0.3">
      <c r="R56" s="93"/>
      <c r="S56" s="44">
        <v>569329</v>
      </c>
      <c r="T56" s="44">
        <v>3</v>
      </c>
      <c r="U56" s="93">
        <f t="shared" si="4"/>
        <v>0</v>
      </c>
      <c r="V56" s="44">
        <f t="shared" si="7"/>
        <v>0.99999999999999989</v>
      </c>
    </row>
    <row r="57" spans="18:22" x14ac:dyDescent="0.3">
      <c r="R57" s="92">
        <v>2</v>
      </c>
      <c r="S57" s="44">
        <v>505838</v>
      </c>
      <c r="T57" s="44">
        <v>15</v>
      </c>
      <c r="U57" s="92">
        <f t="shared" si="4"/>
        <v>0.13333333333333333</v>
      </c>
      <c r="V57" s="44">
        <f>1/COUNT($S$57:$S$109)</f>
        <v>1.8867924528301886E-2</v>
      </c>
    </row>
    <row r="58" spans="18:22" x14ac:dyDescent="0.3">
      <c r="R58" s="90"/>
      <c r="S58" s="44">
        <v>514284</v>
      </c>
      <c r="T58" s="44">
        <v>6</v>
      </c>
      <c r="U58" s="90">
        <f t="shared" si="4"/>
        <v>0</v>
      </c>
      <c r="V58" s="44">
        <f>V57+1/COUNT($S$57:$S$109)</f>
        <v>3.7735849056603772E-2</v>
      </c>
    </row>
    <row r="59" spans="18:22" x14ac:dyDescent="0.3">
      <c r="R59" s="90"/>
      <c r="S59" s="44">
        <v>514874</v>
      </c>
      <c r="T59" s="44">
        <v>14</v>
      </c>
      <c r="U59" s="90">
        <f t="shared" si="4"/>
        <v>0</v>
      </c>
      <c r="V59" s="44">
        <f t="shared" ref="V59:V109" si="11">V58+1/COUNT($S$57:$S$109)</f>
        <v>5.6603773584905662E-2</v>
      </c>
    </row>
    <row r="60" spans="18:22" x14ac:dyDescent="0.3">
      <c r="R60" s="90"/>
      <c r="S60" s="44">
        <v>514878</v>
      </c>
      <c r="T60" s="44">
        <v>14</v>
      </c>
      <c r="U60" s="90">
        <f t="shared" si="4"/>
        <v>0</v>
      </c>
      <c r="V60" s="44">
        <f t="shared" si="11"/>
        <v>7.5471698113207544E-2</v>
      </c>
    </row>
    <row r="61" spans="18:22" x14ac:dyDescent="0.3">
      <c r="R61" s="90"/>
      <c r="S61" s="44">
        <v>514886</v>
      </c>
      <c r="T61" s="44">
        <v>14</v>
      </c>
      <c r="U61" s="90">
        <f t="shared" si="4"/>
        <v>0</v>
      </c>
      <c r="V61" s="44">
        <f t="shared" si="11"/>
        <v>9.4339622641509427E-2</v>
      </c>
    </row>
    <row r="62" spans="18:22" x14ac:dyDescent="0.3">
      <c r="R62" s="90"/>
      <c r="S62" s="44">
        <v>515703</v>
      </c>
      <c r="T62" s="44">
        <v>10</v>
      </c>
      <c r="U62" s="90">
        <f t="shared" si="4"/>
        <v>0</v>
      </c>
      <c r="V62" s="44">
        <f t="shared" si="11"/>
        <v>0.11320754716981131</v>
      </c>
    </row>
    <row r="63" spans="18:22" x14ac:dyDescent="0.3">
      <c r="R63" s="90"/>
      <c r="S63" s="44">
        <v>516727</v>
      </c>
      <c r="T63" s="44">
        <v>9</v>
      </c>
      <c r="U63" s="90">
        <f t="shared" si="4"/>
        <v>0</v>
      </c>
      <c r="V63" s="44">
        <f t="shared" si="11"/>
        <v>0.13207547169811321</v>
      </c>
    </row>
    <row r="64" spans="18:22" x14ac:dyDescent="0.3">
      <c r="R64" s="90"/>
      <c r="S64" s="44">
        <v>520749</v>
      </c>
      <c r="T64" s="44">
        <v>10</v>
      </c>
      <c r="U64" s="90">
        <f t="shared" si="4"/>
        <v>0</v>
      </c>
      <c r="V64" s="44">
        <f t="shared" si="11"/>
        <v>0.15094339622641509</v>
      </c>
    </row>
    <row r="65" spans="18:22" x14ac:dyDescent="0.3">
      <c r="R65" s="90"/>
      <c r="S65" s="44">
        <v>521808</v>
      </c>
      <c r="T65" s="44">
        <v>10</v>
      </c>
      <c r="U65" s="90">
        <f t="shared" si="4"/>
        <v>0</v>
      </c>
      <c r="V65" s="44">
        <f t="shared" si="11"/>
        <v>0.16981132075471697</v>
      </c>
    </row>
    <row r="66" spans="18:22" x14ac:dyDescent="0.3">
      <c r="R66" s="90"/>
      <c r="S66" s="44">
        <v>523473</v>
      </c>
      <c r="T66" s="44">
        <v>6</v>
      </c>
      <c r="U66" s="90">
        <f t="shared" si="4"/>
        <v>0</v>
      </c>
      <c r="V66" s="44">
        <f t="shared" si="11"/>
        <v>0.18867924528301885</v>
      </c>
    </row>
    <row r="67" spans="18:22" x14ac:dyDescent="0.3">
      <c r="R67" s="90"/>
      <c r="S67" s="44">
        <v>525474</v>
      </c>
      <c r="T67" s="44">
        <v>5</v>
      </c>
      <c r="U67" s="90">
        <f t="shared" si="4"/>
        <v>0</v>
      </c>
      <c r="V67" s="44">
        <f t="shared" si="11"/>
        <v>0.20754716981132074</v>
      </c>
    </row>
    <row r="68" spans="18:22" x14ac:dyDescent="0.3">
      <c r="R68" s="90"/>
      <c r="S68" s="44">
        <v>525667</v>
      </c>
      <c r="T68" s="44">
        <v>12</v>
      </c>
      <c r="U68" s="90">
        <f t="shared" ref="U68:U131" si="12">R68/$R$724</f>
        <v>0</v>
      </c>
      <c r="V68" s="44">
        <f t="shared" si="11"/>
        <v>0.22641509433962262</v>
      </c>
    </row>
    <row r="69" spans="18:22" x14ac:dyDescent="0.3">
      <c r="R69" s="90"/>
      <c r="S69" s="44">
        <v>525752</v>
      </c>
      <c r="T69" s="44">
        <v>0</v>
      </c>
      <c r="U69" s="90">
        <f t="shared" si="12"/>
        <v>0</v>
      </c>
      <c r="V69" s="44">
        <f t="shared" si="11"/>
        <v>0.2452830188679245</v>
      </c>
    </row>
    <row r="70" spans="18:22" x14ac:dyDescent="0.3">
      <c r="R70" s="90"/>
      <c r="S70" s="44">
        <v>526940</v>
      </c>
      <c r="T70" s="44">
        <v>3</v>
      </c>
      <c r="U70" s="90">
        <f t="shared" si="12"/>
        <v>0</v>
      </c>
      <c r="V70" s="44">
        <f t="shared" si="11"/>
        <v>0.26415094339622641</v>
      </c>
    </row>
    <row r="71" spans="18:22" x14ac:dyDescent="0.3">
      <c r="R71" s="90"/>
      <c r="S71" s="44">
        <v>527161</v>
      </c>
      <c r="T71" s="44">
        <v>12</v>
      </c>
      <c r="U71" s="90">
        <f t="shared" si="12"/>
        <v>0</v>
      </c>
      <c r="V71" s="44">
        <f t="shared" si="11"/>
        <v>0.28301886792452829</v>
      </c>
    </row>
    <row r="72" spans="18:22" x14ac:dyDescent="0.3">
      <c r="R72" s="90"/>
      <c r="S72" s="44">
        <v>529024</v>
      </c>
      <c r="T72" s="44">
        <v>3</v>
      </c>
      <c r="U72" s="90">
        <f t="shared" si="12"/>
        <v>0</v>
      </c>
      <c r="V72" s="44">
        <f t="shared" si="11"/>
        <v>0.30188679245283018</v>
      </c>
    </row>
    <row r="73" spans="18:22" x14ac:dyDescent="0.3">
      <c r="R73" s="90"/>
      <c r="S73" s="44">
        <v>531402</v>
      </c>
      <c r="T73" s="44">
        <v>14</v>
      </c>
      <c r="U73" s="90">
        <f t="shared" si="12"/>
        <v>0</v>
      </c>
      <c r="V73" s="44">
        <f t="shared" si="11"/>
        <v>0.32075471698113206</v>
      </c>
    </row>
    <row r="74" spans="18:22" x14ac:dyDescent="0.3">
      <c r="R74" s="90"/>
      <c r="S74" s="44">
        <v>531975</v>
      </c>
      <c r="T74" s="44">
        <v>10</v>
      </c>
      <c r="U74" s="90">
        <f t="shared" si="12"/>
        <v>0</v>
      </c>
      <c r="V74" s="44">
        <f t="shared" si="11"/>
        <v>0.33962264150943394</v>
      </c>
    </row>
    <row r="75" spans="18:22" x14ac:dyDescent="0.3">
      <c r="R75" s="90"/>
      <c r="S75" s="44">
        <v>533834</v>
      </c>
      <c r="T75" s="44">
        <v>10</v>
      </c>
      <c r="U75" s="90">
        <f t="shared" si="12"/>
        <v>0</v>
      </c>
      <c r="V75" s="44">
        <f t="shared" si="11"/>
        <v>0.35849056603773582</v>
      </c>
    </row>
    <row r="76" spans="18:22" x14ac:dyDescent="0.3">
      <c r="R76" s="90"/>
      <c r="S76" s="44">
        <v>536332</v>
      </c>
      <c r="T76" s="44">
        <v>11</v>
      </c>
      <c r="U76" s="90">
        <f t="shared" si="12"/>
        <v>0</v>
      </c>
      <c r="V76" s="44">
        <f t="shared" si="11"/>
        <v>0.37735849056603771</v>
      </c>
    </row>
    <row r="77" spans="18:22" x14ac:dyDescent="0.3">
      <c r="R77" s="90"/>
      <c r="S77" s="44">
        <v>539925</v>
      </c>
      <c r="T77" s="44">
        <v>5</v>
      </c>
      <c r="U77" s="90">
        <f t="shared" si="12"/>
        <v>0</v>
      </c>
      <c r="V77" s="44">
        <f t="shared" si="11"/>
        <v>0.39622641509433959</v>
      </c>
    </row>
    <row r="78" spans="18:22" x14ac:dyDescent="0.3">
      <c r="R78" s="90"/>
      <c r="S78" s="44">
        <v>539937</v>
      </c>
      <c r="T78" s="44">
        <v>8</v>
      </c>
      <c r="U78" s="90">
        <f t="shared" si="12"/>
        <v>0</v>
      </c>
      <c r="V78" s="44">
        <f t="shared" si="11"/>
        <v>0.41509433962264147</v>
      </c>
    </row>
    <row r="79" spans="18:22" x14ac:dyDescent="0.3">
      <c r="R79" s="90"/>
      <c r="S79" s="44">
        <v>540944</v>
      </c>
      <c r="T79" s="44">
        <v>6</v>
      </c>
      <c r="U79" s="90">
        <f t="shared" si="12"/>
        <v>0</v>
      </c>
      <c r="V79" s="44">
        <f t="shared" si="11"/>
        <v>0.43396226415094336</v>
      </c>
    </row>
    <row r="80" spans="18:22" x14ac:dyDescent="0.3">
      <c r="R80" s="90"/>
      <c r="S80" s="44">
        <v>541078</v>
      </c>
      <c r="T80" s="44">
        <v>2</v>
      </c>
      <c r="U80" s="90">
        <f t="shared" si="12"/>
        <v>0</v>
      </c>
      <c r="V80" s="44">
        <f t="shared" si="11"/>
        <v>0.45283018867924524</v>
      </c>
    </row>
    <row r="81" spans="18:22" x14ac:dyDescent="0.3">
      <c r="R81" s="90"/>
      <c r="S81" s="44">
        <v>543420</v>
      </c>
      <c r="T81" s="44">
        <v>0</v>
      </c>
      <c r="U81" s="90">
        <f t="shared" si="12"/>
        <v>0</v>
      </c>
      <c r="V81" s="44">
        <f t="shared" si="11"/>
        <v>0.47169811320754712</v>
      </c>
    </row>
    <row r="82" spans="18:22" x14ac:dyDescent="0.3">
      <c r="R82" s="90"/>
      <c r="S82" s="44">
        <v>544085</v>
      </c>
      <c r="T82" s="44">
        <v>13</v>
      </c>
      <c r="U82" s="90">
        <f t="shared" si="12"/>
        <v>0</v>
      </c>
      <c r="V82" s="44">
        <f t="shared" si="11"/>
        <v>0.490566037735849</v>
      </c>
    </row>
    <row r="83" spans="18:22" x14ac:dyDescent="0.3">
      <c r="R83" s="90"/>
      <c r="S83" s="44">
        <v>545580</v>
      </c>
      <c r="T83" s="44">
        <v>7</v>
      </c>
      <c r="U83" s="90">
        <f t="shared" si="12"/>
        <v>0</v>
      </c>
      <c r="V83" s="44">
        <f t="shared" si="11"/>
        <v>0.50943396226415094</v>
      </c>
    </row>
    <row r="84" spans="18:22" x14ac:dyDescent="0.3">
      <c r="R84" s="90"/>
      <c r="S84" s="44">
        <v>546501</v>
      </c>
      <c r="T84" s="44">
        <v>14</v>
      </c>
      <c r="U84" s="90">
        <f t="shared" si="12"/>
        <v>0</v>
      </c>
      <c r="V84" s="44">
        <f t="shared" si="11"/>
        <v>0.52830188679245282</v>
      </c>
    </row>
    <row r="85" spans="18:22" x14ac:dyDescent="0.3">
      <c r="R85" s="90"/>
      <c r="S85" s="44">
        <v>546772</v>
      </c>
      <c r="T85" s="44">
        <v>3</v>
      </c>
      <c r="U85" s="90">
        <f t="shared" si="12"/>
        <v>0</v>
      </c>
      <c r="V85" s="44">
        <f t="shared" si="11"/>
        <v>0.54716981132075471</v>
      </c>
    </row>
    <row r="86" spans="18:22" x14ac:dyDescent="0.3">
      <c r="R86" s="90"/>
      <c r="S86" s="44">
        <v>546835</v>
      </c>
      <c r="T86" s="44">
        <v>8</v>
      </c>
      <c r="U86" s="90">
        <f t="shared" si="12"/>
        <v>0</v>
      </c>
      <c r="V86" s="44">
        <f t="shared" si="11"/>
        <v>0.56603773584905659</v>
      </c>
    </row>
    <row r="87" spans="18:22" x14ac:dyDescent="0.3">
      <c r="R87" s="90"/>
      <c r="S87" s="44">
        <v>550109</v>
      </c>
      <c r="T87" s="44">
        <v>2</v>
      </c>
      <c r="U87" s="90">
        <f t="shared" si="12"/>
        <v>0</v>
      </c>
      <c r="V87" s="44">
        <f t="shared" si="11"/>
        <v>0.58490566037735847</v>
      </c>
    </row>
    <row r="88" spans="18:22" x14ac:dyDescent="0.3">
      <c r="R88" s="90"/>
      <c r="S88" s="44">
        <v>550159</v>
      </c>
      <c r="T88" s="44">
        <v>15</v>
      </c>
      <c r="U88" s="90">
        <f t="shared" si="12"/>
        <v>0</v>
      </c>
      <c r="V88" s="44">
        <f t="shared" si="11"/>
        <v>0.60377358490566035</v>
      </c>
    </row>
    <row r="89" spans="18:22" x14ac:dyDescent="0.3">
      <c r="R89" s="90"/>
      <c r="S89" s="44">
        <v>552616</v>
      </c>
      <c r="T89" s="44">
        <v>2</v>
      </c>
      <c r="U89" s="90">
        <f t="shared" si="12"/>
        <v>0</v>
      </c>
      <c r="V89" s="44">
        <f t="shared" si="11"/>
        <v>0.62264150943396224</v>
      </c>
    </row>
    <row r="90" spans="18:22" x14ac:dyDescent="0.3">
      <c r="R90" s="90"/>
      <c r="S90" s="44">
        <v>552646</v>
      </c>
      <c r="T90" s="44">
        <v>14</v>
      </c>
      <c r="U90" s="90">
        <f t="shared" si="12"/>
        <v>0</v>
      </c>
      <c r="V90" s="44">
        <f t="shared" si="11"/>
        <v>0.64150943396226412</v>
      </c>
    </row>
    <row r="91" spans="18:22" x14ac:dyDescent="0.3">
      <c r="R91" s="90"/>
      <c r="S91" s="44">
        <v>553912</v>
      </c>
      <c r="T91" s="44">
        <v>0</v>
      </c>
      <c r="U91" s="90">
        <f t="shared" si="12"/>
        <v>0</v>
      </c>
      <c r="V91" s="44">
        <f t="shared" si="11"/>
        <v>0.660377358490566</v>
      </c>
    </row>
    <row r="92" spans="18:22" x14ac:dyDescent="0.3">
      <c r="R92" s="90"/>
      <c r="S92" s="44">
        <v>555367</v>
      </c>
      <c r="T92" s="44">
        <v>6</v>
      </c>
      <c r="U92" s="90">
        <f t="shared" si="12"/>
        <v>0</v>
      </c>
      <c r="V92" s="44">
        <f t="shared" si="11"/>
        <v>0.67924528301886788</v>
      </c>
    </row>
    <row r="93" spans="18:22" x14ac:dyDescent="0.3">
      <c r="R93" s="90"/>
      <c r="S93" s="44">
        <v>558898</v>
      </c>
      <c r="T93" s="44">
        <v>0</v>
      </c>
      <c r="U93" s="90">
        <f t="shared" si="12"/>
        <v>0</v>
      </c>
      <c r="V93" s="44">
        <f t="shared" si="11"/>
        <v>0.69811320754716977</v>
      </c>
    </row>
    <row r="94" spans="18:22" x14ac:dyDescent="0.3">
      <c r="R94" s="90"/>
      <c r="S94" s="44">
        <v>559554</v>
      </c>
      <c r="T94" s="44">
        <v>3</v>
      </c>
      <c r="U94" s="90">
        <f t="shared" si="12"/>
        <v>0</v>
      </c>
      <c r="V94" s="44">
        <f t="shared" si="11"/>
        <v>0.71698113207547165</v>
      </c>
    </row>
    <row r="95" spans="18:22" x14ac:dyDescent="0.3">
      <c r="R95" s="90"/>
      <c r="S95" s="44">
        <v>560085</v>
      </c>
      <c r="T95" s="44">
        <v>3</v>
      </c>
      <c r="U95" s="90">
        <f t="shared" si="12"/>
        <v>0</v>
      </c>
      <c r="V95" s="44">
        <f t="shared" si="11"/>
        <v>0.73584905660377353</v>
      </c>
    </row>
    <row r="96" spans="18:22" x14ac:dyDescent="0.3">
      <c r="R96" s="90"/>
      <c r="S96" s="44">
        <v>561475</v>
      </c>
      <c r="T96" s="44">
        <v>13</v>
      </c>
      <c r="U96" s="90">
        <f t="shared" si="12"/>
        <v>0</v>
      </c>
      <c r="V96" s="44">
        <f t="shared" si="11"/>
        <v>0.75471698113207542</v>
      </c>
    </row>
    <row r="97" spans="18:22" x14ac:dyDescent="0.3">
      <c r="R97" s="90"/>
      <c r="S97" s="44">
        <v>561756</v>
      </c>
      <c r="T97" s="44">
        <v>4</v>
      </c>
      <c r="U97" s="90">
        <f t="shared" si="12"/>
        <v>0</v>
      </c>
      <c r="V97" s="44">
        <f t="shared" si="11"/>
        <v>0.7735849056603773</v>
      </c>
    </row>
    <row r="98" spans="18:22" x14ac:dyDescent="0.3">
      <c r="R98" s="90"/>
      <c r="S98" s="44">
        <v>562543</v>
      </c>
      <c r="T98" s="44">
        <v>6</v>
      </c>
      <c r="U98" s="90">
        <f t="shared" si="12"/>
        <v>0</v>
      </c>
      <c r="V98" s="44">
        <f t="shared" si="11"/>
        <v>0.79245283018867918</v>
      </c>
    </row>
    <row r="99" spans="18:22" x14ac:dyDescent="0.3">
      <c r="R99" s="90"/>
      <c r="S99" s="44">
        <v>562846</v>
      </c>
      <c r="T99" s="44">
        <v>6</v>
      </c>
      <c r="U99" s="90">
        <f t="shared" si="12"/>
        <v>0</v>
      </c>
      <c r="V99" s="44">
        <f t="shared" si="11"/>
        <v>0.81132075471698106</v>
      </c>
    </row>
    <row r="100" spans="18:22" x14ac:dyDescent="0.3">
      <c r="R100" s="90"/>
      <c r="S100" s="44">
        <v>563988</v>
      </c>
      <c r="T100" s="44">
        <v>5</v>
      </c>
      <c r="U100" s="90">
        <f t="shared" si="12"/>
        <v>0</v>
      </c>
      <c r="V100" s="44">
        <f t="shared" si="11"/>
        <v>0.83018867924528295</v>
      </c>
    </row>
    <row r="101" spans="18:22" x14ac:dyDescent="0.3">
      <c r="R101" s="90"/>
      <c r="S101" s="44">
        <v>564806</v>
      </c>
      <c r="T101" s="44">
        <v>0</v>
      </c>
      <c r="U101" s="90">
        <f t="shared" si="12"/>
        <v>0</v>
      </c>
      <c r="V101" s="44">
        <f t="shared" si="11"/>
        <v>0.84905660377358483</v>
      </c>
    </row>
    <row r="102" spans="18:22" x14ac:dyDescent="0.3">
      <c r="R102" s="90"/>
      <c r="S102" s="44">
        <v>564869</v>
      </c>
      <c r="T102" s="44">
        <v>0</v>
      </c>
      <c r="U102" s="90">
        <f t="shared" si="12"/>
        <v>0</v>
      </c>
      <c r="V102" s="44">
        <f t="shared" si="11"/>
        <v>0.86792452830188671</v>
      </c>
    </row>
    <row r="103" spans="18:22" x14ac:dyDescent="0.3">
      <c r="R103" s="90"/>
      <c r="S103" s="44">
        <v>564890</v>
      </c>
      <c r="T103" s="44">
        <v>4</v>
      </c>
      <c r="U103" s="90">
        <f t="shared" si="12"/>
        <v>0</v>
      </c>
      <c r="V103" s="44">
        <f t="shared" si="11"/>
        <v>0.88679245283018859</v>
      </c>
    </row>
    <row r="104" spans="18:22" x14ac:dyDescent="0.3">
      <c r="R104" s="90"/>
      <c r="S104" s="44">
        <v>564896</v>
      </c>
      <c r="T104" s="44">
        <v>1</v>
      </c>
      <c r="U104" s="90">
        <f t="shared" si="12"/>
        <v>0</v>
      </c>
      <c r="V104" s="44">
        <f t="shared" si="11"/>
        <v>0.90566037735849048</v>
      </c>
    </row>
    <row r="105" spans="18:22" x14ac:dyDescent="0.3">
      <c r="R105" s="90"/>
      <c r="S105" s="44">
        <v>564897</v>
      </c>
      <c r="T105" s="44">
        <v>9</v>
      </c>
      <c r="U105" s="90">
        <f t="shared" si="12"/>
        <v>0</v>
      </c>
      <c r="V105" s="44">
        <f t="shared" si="11"/>
        <v>0.92452830188679236</v>
      </c>
    </row>
    <row r="106" spans="18:22" x14ac:dyDescent="0.3">
      <c r="R106" s="90"/>
      <c r="S106" s="44">
        <v>564997</v>
      </c>
      <c r="T106" s="44">
        <v>3</v>
      </c>
      <c r="U106" s="90">
        <f t="shared" si="12"/>
        <v>0</v>
      </c>
      <c r="V106" s="44">
        <f t="shared" si="11"/>
        <v>0.94339622641509424</v>
      </c>
    </row>
    <row r="107" spans="18:22" x14ac:dyDescent="0.3">
      <c r="R107" s="90"/>
      <c r="S107" s="44">
        <v>565115</v>
      </c>
      <c r="T107" s="44">
        <v>10</v>
      </c>
      <c r="U107" s="90">
        <f t="shared" si="12"/>
        <v>0</v>
      </c>
      <c r="V107" s="44">
        <f t="shared" si="11"/>
        <v>0.96226415094339612</v>
      </c>
    </row>
    <row r="108" spans="18:22" x14ac:dyDescent="0.3">
      <c r="R108" s="90"/>
      <c r="S108" s="44">
        <v>568700</v>
      </c>
      <c r="T108" s="44">
        <v>13</v>
      </c>
      <c r="U108" s="90">
        <f t="shared" si="12"/>
        <v>0</v>
      </c>
      <c r="V108" s="44">
        <f t="shared" si="11"/>
        <v>0.98113207547169801</v>
      </c>
    </row>
    <row r="109" spans="18:22" x14ac:dyDescent="0.3">
      <c r="R109" s="93"/>
      <c r="S109" s="44">
        <v>569571</v>
      </c>
      <c r="T109" s="44">
        <v>11</v>
      </c>
      <c r="U109" s="93">
        <f t="shared" si="12"/>
        <v>0</v>
      </c>
      <c r="V109" s="44">
        <f t="shared" si="11"/>
        <v>0.99999999999999989</v>
      </c>
    </row>
    <row r="110" spans="18:22" x14ac:dyDescent="0.3">
      <c r="R110" s="92">
        <v>3</v>
      </c>
      <c r="S110" s="44">
        <v>507973</v>
      </c>
      <c r="T110" s="44">
        <v>6</v>
      </c>
      <c r="U110" s="92">
        <f t="shared" si="12"/>
        <v>0.2</v>
      </c>
      <c r="V110" s="44">
        <f>1/COUNT($S$110:$S$162)</f>
        <v>1.8867924528301886E-2</v>
      </c>
    </row>
    <row r="111" spans="18:22" x14ac:dyDescent="0.3">
      <c r="R111" s="90"/>
      <c r="S111" s="44">
        <v>509894</v>
      </c>
      <c r="T111" s="44">
        <v>13</v>
      </c>
      <c r="U111" s="90">
        <f t="shared" si="12"/>
        <v>0</v>
      </c>
      <c r="V111" s="44">
        <f>V110+1/COUNT($S$110:$S$162)</f>
        <v>3.7735849056603772E-2</v>
      </c>
    </row>
    <row r="112" spans="18:22" x14ac:dyDescent="0.3">
      <c r="R112" s="90"/>
      <c r="S112" s="44">
        <v>511436</v>
      </c>
      <c r="T112" s="44">
        <v>13</v>
      </c>
      <c r="U112" s="90">
        <f t="shared" si="12"/>
        <v>0</v>
      </c>
      <c r="V112" s="44">
        <f t="shared" ref="V112:V162" si="13">V111+1/COUNT($S$110:$S$162)</f>
        <v>5.6603773584905662E-2</v>
      </c>
    </row>
    <row r="113" spans="18:22" x14ac:dyDescent="0.3">
      <c r="R113" s="90"/>
      <c r="S113" s="44">
        <v>511901</v>
      </c>
      <c r="T113" s="44">
        <v>5</v>
      </c>
      <c r="U113" s="90">
        <f t="shared" si="12"/>
        <v>0</v>
      </c>
      <c r="V113" s="44">
        <f t="shared" si="13"/>
        <v>7.5471698113207544E-2</v>
      </c>
    </row>
    <row r="114" spans="18:22" x14ac:dyDescent="0.3">
      <c r="R114" s="90"/>
      <c r="S114" s="44">
        <v>512576</v>
      </c>
      <c r="T114" s="44">
        <v>13</v>
      </c>
      <c r="U114" s="90">
        <f t="shared" si="12"/>
        <v>0</v>
      </c>
      <c r="V114" s="44">
        <f t="shared" si="13"/>
        <v>9.4339622641509427E-2</v>
      </c>
    </row>
    <row r="115" spans="18:22" x14ac:dyDescent="0.3">
      <c r="R115" s="90"/>
      <c r="S115" s="44">
        <v>512714</v>
      </c>
      <c r="T115" s="44">
        <v>11</v>
      </c>
      <c r="U115" s="90">
        <f t="shared" si="12"/>
        <v>0</v>
      </c>
      <c r="V115" s="44">
        <f t="shared" si="13"/>
        <v>0.11320754716981131</v>
      </c>
    </row>
    <row r="116" spans="18:22" x14ac:dyDescent="0.3">
      <c r="R116" s="90"/>
      <c r="S116" s="44">
        <v>513180</v>
      </c>
      <c r="T116" s="44">
        <v>13</v>
      </c>
      <c r="U116" s="90">
        <f t="shared" si="12"/>
        <v>0</v>
      </c>
      <c r="V116" s="44">
        <f t="shared" si="13"/>
        <v>0.13207547169811321</v>
      </c>
    </row>
    <row r="117" spans="18:22" x14ac:dyDescent="0.3">
      <c r="R117" s="90"/>
      <c r="S117" s="44">
        <v>513384</v>
      </c>
      <c r="T117" s="44">
        <v>5</v>
      </c>
      <c r="U117" s="90">
        <f t="shared" si="12"/>
        <v>0</v>
      </c>
      <c r="V117" s="44">
        <f t="shared" si="13"/>
        <v>0.15094339622641509</v>
      </c>
    </row>
    <row r="118" spans="18:22" x14ac:dyDescent="0.3">
      <c r="R118" s="90"/>
      <c r="S118" s="44">
        <v>515148</v>
      </c>
      <c r="T118" s="44">
        <v>1</v>
      </c>
      <c r="U118" s="90">
        <f t="shared" si="12"/>
        <v>0</v>
      </c>
      <c r="V118" s="44">
        <f t="shared" si="13"/>
        <v>0.16981132075471697</v>
      </c>
    </row>
    <row r="119" spans="18:22" x14ac:dyDescent="0.3">
      <c r="R119" s="90"/>
      <c r="S119" s="44">
        <v>515764</v>
      </c>
      <c r="T119" s="44">
        <v>14</v>
      </c>
      <c r="U119" s="90">
        <f t="shared" si="12"/>
        <v>0</v>
      </c>
      <c r="V119" s="44">
        <f t="shared" si="13"/>
        <v>0.18867924528301885</v>
      </c>
    </row>
    <row r="120" spans="18:22" x14ac:dyDescent="0.3">
      <c r="R120" s="90"/>
      <c r="S120" s="44">
        <v>515765</v>
      </c>
      <c r="T120" s="44">
        <v>2</v>
      </c>
      <c r="U120" s="90">
        <f t="shared" si="12"/>
        <v>0</v>
      </c>
      <c r="V120" s="44">
        <f t="shared" si="13"/>
        <v>0.20754716981132074</v>
      </c>
    </row>
    <row r="121" spans="18:22" x14ac:dyDescent="0.3">
      <c r="R121" s="90"/>
      <c r="S121" s="44">
        <v>516188</v>
      </c>
      <c r="T121" s="44">
        <v>6</v>
      </c>
      <c r="U121" s="90">
        <f t="shared" si="12"/>
        <v>0</v>
      </c>
      <c r="V121" s="44">
        <f t="shared" si="13"/>
        <v>0.22641509433962262</v>
      </c>
    </row>
    <row r="122" spans="18:22" x14ac:dyDescent="0.3">
      <c r="R122" s="90"/>
      <c r="S122" s="44">
        <v>516240</v>
      </c>
      <c r="T122" s="44">
        <v>4</v>
      </c>
      <c r="U122" s="90">
        <f t="shared" si="12"/>
        <v>0</v>
      </c>
      <c r="V122" s="44">
        <f t="shared" si="13"/>
        <v>0.2452830188679245</v>
      </c>
    </row>
    <row r="123" spans="18:22" x14ac:dyDescent="0.3">
      <c r="R123" s="90"/>
      <c r="S123" s="44">
        <v>516267</v>
      </c>
      <c r="T123" s="44">
        <v>14</v>
      </c>
      <c r="U123" s="90">
        <f t="shared" si="12"/>
        <v>0</v>
      </c>
      <c r="V123" s="44">
        <f t="shared" si="13"/>
        <v>0.26415094339622641</v>
      </c>
    </row>
    <row r="124" spans="18:22" x14ac:dyDescent="0.3">
      <c r="R124" s="90"/>
      <c r="S124" s="44">
        <v>516723</v>
      </c>
      <c r="T124" s="44">
        <v>0</v>
      </c>
      <c r="U124" s="90">
        <f t="shared" si="12"/>
        <v>0</v>
      </c>
      <c r="V124" s="44">
        <f t="shared" si="13"/>
        <v>0.28301886792452829</v>
      </c>
    </row>
    <row r="125" spans="18:22" x14ac:dyDescent="0.3">
      <c r="R125" s="90"/>
      <c r="S125" s="44">
        <v>516783</v>
      </c>
      <c r="T125" s="44">
        <v>8</v>
      </c>
      <c r="U125" s="90">
        <f t="shared" si="12"/>
        <v>0</v>
      </c>
      <c r="V125" s="44">
        <f t="shared" si="13"/>
        <v>0.30188679245283018</v>
      </c>
    </row>
    <row r="126" spans="18:22" x14ac:dyDescent="0.3">
      <c r="R126" s="90"/>
      <c r="S126" s="44">
        <v>517869</v>
      </c>
      <c r="T126" s="44">
        <v>2</v>
      </c>
      <c r="U126" s="90">
        <f t="shared" si="12"/>
        <v>0</v>
      </c>
      <c r="V126" s="44">
        <f t="shared" si="13"/>
        <v>0.32075471698113206</v>
      </c>
    </row>
    <row r="127" spans="18:22" x14ac:dyDescent="0.3">
      <c r="R127" s="90"/>
      <c r="S127" s="44">
        <v>520012</v>
      </c>
      <c r="T127" s="44">
        <v>9</v>
      </c>
      <c r="U127" s="90">
        <f t="shared" si="12"/>
        <v>0</v>
      </c>
      <c r="V127" s="44">
        <f t="shared" si="13"/>
        <v>0.33962264150943394</v>
      </c>
    </row>
    <row r="128" spans="18:22" x14ac:dyDescent="0.3">
      <c r="R128" s="90"/>
      <c r="S128" s="44">
        <v>520242</v>
      </c>
      <c r="T128" s="44">
        <v>9</v>
      </c>
      <c r="U128" s="90">
        <f t="shared" si="12"/>
        <v>0</v>
      </c>
      <c r="V128" s="44">
        <f t="shared" si="13"/>
        <v>0.35849056603773582</v>
      </c>
    </row>
    <row r="129" spans="18:22" x14ac:dyDescent="0.3">
      <c r="R129" s="90"/>
      <c r="S129" s="44">
        <v>522418</v>
      </c>
      <c r="T129" s="44">
        <v>11</v>
      </c>
      <c r="U129" s="90">
        <f t="shared" si="12"/>
        <v>0</v>
      </c>
      <c r="V129" s="44">
        <f t="shared" si="13"/>
        <v>0.37735849056603771</v>
      </c>
    </row>
    <row r="130" spans="18:22" x14ac:dyDescent="0.3">
      <c r="R130" s="90"/>
      <c r="S130" s="44">
        <v>523144</v>
      </c>
      <c r="T130" s="44">
        <v>3</v>
      </c>
      <c r="U130" s="90">
        <f t="shared" si="12"/>
        <v>0</v>
      </c>
      <c r="V130" s="44">
        <f t="shared" si="13"/>
        <v>0.39622641509433959</v>
      </c>
    </row>
    <row r="131" spans="18:22" x14ac:dyDescent="0.3">
      <c r="R131" s="90"/>
      <c r="S131" s="44">
        <v>523561</v>
      </c>
      <c r="T131" s="44">
        <v>4</v>
      </c>
      <c r="U131" s="90">
        <f t="shared" si="12"/>
        <v>0</v>
      </c>
      <c r="V131" s="44">
        <f t="shared" si="13"/>
        <v>0.41509433962264147</v>
      </c>
    </row>
    <row r="132" spans="18:22" x14ac:dyDescent="0.3">
      <c r="R132" s="90"/>
      <c r="S132" s="44">
        <v>523569</v>
      </c>
      <c r="T132" s="44">
        <v>2</v>
      </c>
      <c r="U132" s="90">
        <f t="shared" ref="U132:U195" si="14">R132/$R$724</f>
        <v>0</v>
      </c>
      <c r="V132" s="44">
        <f t="shared" si="13"/>
        <v>0.43396226415094336</v>
      </c>
    </row>
    <row r="133" spans="18:22" x14ac:dyDescent="0.3">
      <c r="R133" s="90"/>
      <c r="S133" s="44">
        <v>525780</v>
      </c>
      <c r="T133" s="44">
        <v>7</v>
      </c>
      <c r="U133" s="90">
        <f t="shared" si="14"/>
        <v>0</v>
      </c>
      <c r="V133" s="44">
        <f t="shared" si="13"/>
        <v>0.45283018867924524</v>
      </c>
    </row>
    <row r="134" spans="18:22" x14ac:dyDescent="0.3">
      <c r="R134" s="90"/>
      <c r="S134" s="44">
        <v>527129</v>
      </c>
      <c r="T134" s="44">
        <v>9</v>
      </c>
      <c r="U134" s="90">
        <f t="shared" si="14"/>
        <v>0</v>
      </c>
      <c r="V134" s="44">
        <f t="shared" si="13"/>
        <v>0.47169811320754712</v>
      </c>
    </row>
    <row r="135" spans="18:22" x14ac:dyDescent="0.3">
      <c r="R135" s="90"/>
      <c r="S135" s="44">
        <v>527147</v>
      </c>
      <c r="T135" s="44">
        <v>11</v>
      </c>
      <c r="U135" s="90">
        <f t="shared" si="14"/>
        <v>0</v>
      </c>
      <c r="V135" s="44">
        <f t="shared" si="13"/>
        <v>0.490566037735849</v>
      </c>
    </row>
    <row r="136" spans="18:22" x14ac:dyDescent="0.3">
      <c r="R136" s="90"/>
      <c r="S136" s="44">
        <v>528001</v>
      </c>
      <c r="T136" s="44">
        <v>4</v>
      </c>
      <c r="U136" s="90">
        <f t="shared" si="14"/>
        <v>0</v>
      </c>
      <c r="V136" s="44">
        <f t="shared" si="13"/>
        <v>0.50943396226415094</v>
      </c>
    </row>
    <row r="137" spans="18:22" x14ac:dyDescent="0.3">
      <c r="R137" s="90"/>
      <c r="S137" s="44">
        <v>530798</v>
      </c>
      <c r="T137" s="44">
        <v>4</v>
      </c>
      <c r="U137" s="90">
        <f t="shared" si="14"/>
        <v>0</v>
      </c>
      <c r="V137" s="44">
        <f t="shared" si="13"/>
        <v>0.52830188679245282</v>
      </c>
    </row>
    <row r="138" spans="18:22" x14ac:dyDescent="0.3">
      <c r="R138" s="90"/>
      <c r="S138" s="44">
        <v>531758</v>
      </c>
      <c r="T138" s="44">
        <v>7</v>
      </c>
      <c r="U138" s="90">
        <f t="shared" si="14"/>
        <v>0</v>
      </c>
      <c r="V138" s="44">
        <f t="shared" si="13"/>
        <v>0.54716981132075471</v>
      </c>
    </row>
    <row r="139" spans="18:22" x14ac:dyDescent="0.3">
      <c r="R139" s="90"/>
      <c r="S139" s="44">
        <v>531760</v>
      </c>
      <c r="T139" s="44">
        <v>12</v>
      </c>
      <c r="U139" s="90">
        <f t="shared" si="14"/>
        <v>0</v>
      </c>
      <c r="V139" s="44">
        <f t="shared" si="13"/>
        <v>0.56603773584905659</v>
      </c>
    </row>
    <row r="140" spans="18:22" x14ac:dyDescent="0.3">
      <c r="R140" s="90"/>
      <c r="S140" s="44">
        <v>531955</v>
      </c>
      <c r="T140" s="44">
        <v>6</v>
      </c>
      <c r="U140" s="90">
        <f t="shared" si="14"/>
        <v>0</v>
      </c>
      <c r="V140" s="44">
        <f t="shared" si="13"/>
        <v>0.58490566037735847</v>
      </c>
    </row>
    <row r="141" spans="18:22" x14ac:dyDescent="0.3">
      <c r="R141" s="90"/>
      <c r="S141" s="44">
        <v>535080</v>
      </c>
      <c r="T141" s="44">
        <v>5</v>
      </c>
      <c r="U141" s="90">
        <f t="shared" si="14"/>
        <v>0</v>
      </c>
      <c r="V141" s="44">
        <f t="shared" si="13"/>
        <v>0.60377358490566035</v>
      </c>
    </row>
    <row r="142" spans="18:22" x14ac:dyDescent="0.3">
      <c r="R142" s="90"/>
      <c r="S142" s="44">
        <v>540113</v>
      </c>
      <c r="T142" s="44">
        <v>1</v>
      </c>
      <c r="U142" s="90">
        <f t="shared" si="14"/>
        <v>0</v>
      </c>
      <c r="V142" s="44">
        <f t="shared" si="13"/>
        <v>0.62264150943396224</v>
      </c>
    </row>
    <row r="143" spans="18:22" x14ac:dyDescent="0.3">
      <c r="R143" s="90"/>
      <c r="S143" s="44">
        <v>543324</v>
      </c>
      <c r="T143" s="44">
        <v>0</v>
      </c>
      <c r="U143" s="90">
        <f t="shared" si="14"/>
        <v>0</v>
      </c>
      <c r="V143" s="44">
        <f t="shared" si="13"/>
        <v>0.64150943396226412</v>
      </c>
    </row>
    <row r="144" spans="18:22" x14ac:dyDescent="0.3">
      <c r="R144" s="90"/>
      <c r="S144" s="44">
        <v>543345</v>
      </c>
      <c r="T144" s="44">
        <v>13</v>
      </c>
      <c r="U144" s="90">
        <f t="shared" si="14"/>
        <v>0</v>
      </c>
      <c r="V144" s="44">
        <f t="shared" si="13"/>
        <v>0.660377358490566</v>
      </c>
    </row>
    <row r="145" spans="18:22" x14ac:dyDescent="0.3">
      <c r="R145" s="90"/>
      <c r="S145" s="44">
        <v>544236</v>
      </c>
      <c r="T145" s="44">
        <v>10</v>
      </c>
      <c r="U145" s="90">
        <f t="shared" si="14"/>
        <v>0</v>
      </c>
      <c r="V145" s="44">
        <f t="shared" si="13"/>
        <v>0.67924528301886788</v>
      </c>
    </row>
    <row r="146" spans="18:22" x14ac:dyDescent="0.3">
      <c r="R146" s="90"/>
      <c r="S146" s="44">
        <v>545212</v>
      </c>
      <c r="T146" s="44">
        <v>13</v>
      </c>
      <c r="U146" s="90">
        <f t="shared" si="14"/>
        <v>0</v>
      </c>
      <c r="V146" s="44">
        <f t="shared" si="13"/>
        <v>0.69811320754716977</v>
      </c>
    </row>
    <row r="147" spans="18:22" x14ac:dyDescent="0.3">
      <c r="R147" s="90"/>
      <c r="S147" s="44">
        <v>545616</v>
      </c>
      <c r="T147" s="44">
        <v>1</v>
      </c>
      <c r="U147" s="90">
        <f t="shared" si="14"/>
        <v>0</v>
      </c>
      <c r="V147" s="44">
        <f t="shared" si="13"/>
        <v>0.71698113207547165</v>
      </c>
    </row>
    <row r="148" spans="18:22" x14ac:dyDescent="0.3">
      <c r="R148" s="90"/>
      <c r="S148" s="44">
        <v>546830</v>
      </c>
      <c r="T148" s="44">
        <v>6</v>
      </c>
      <c r="U148" s="90">
        <f t="shared" si="14"/>
        <v>0</v>
      </c>
      <c r="V148" s="44">
        <f t="shared" si="13"/>
        <v>0.73584905660377353</v>
      </c>
    </row>
    <row r="149" spans="18:22" x14ac:dyDescent="0.3">
      <c r="R149" s="90"/>
      <c r="S149" s="44">
        <v>548781</v>
      </c>
      <c r="T149" s="44">
        <v>14</v>
      </c>
      <c r="U149" s="90">
        <f t="shared" si="14"/>
        <v>0</v>
      </c>
      <c r="V149" s="44">
        <f t="shared" si="13"/>
        <v>0.75471698113207542</v>
      </c>
    </row>
    <row r="150" spans="18:22" x14ac:dyDescent="0.3">
      <c r="R150" s="90"/>
      <c r="S150" s="44">
        <v>549238</v>
      </c>
      <c r="T150" s="44">
        <v>10</v>
      </c>
      <c r="U150" s="90">
        <f t="shared" si="14"/>
        <v>0</v>
      </c>
      <c r="V150" s="44">
        <f t="shared" si="13"/>
        <v>0.7735849056603773</v>
      </c>
    </row>
    <row r="151" spans="18:22" x14ac:dyDescent="0.3">
      <c r="R151" s="90"/>
      <c r="S151" s="44">
        <v>552163</v>
      </c>
      <c r="T151" s="44">
        <v>12</v>
      </c>
      <c r="U151" s="90">
        <f t="shared" si="14"/>
        <v>0</v>
      </c>
      <c r="V151" s="44">
        <f t="shared" si="13"/>
        <v>0.79245283018867918</v>
      </c>
    </row>
    <row r="152" spans="18:22" x14ac:dyDescent="0.3">
      <c r="R152" s="90"/>
      <c r="S152" s="44">
        <v>553065</v>
      </c>
      <c r="T152" s="44">
        <v>11</v>
      </c>
      <c r="U152" s="90">
        <f t="shared" si="14"/>
        <v>0</v>
      </c>
      <c r="V152" s="44">
        <f t="shared" si="13"/>
        <v>0.81132075471698106</v>
      </c>
    </row>
    <row r="153" spans="18:22" x14ac:dyDescent="0.3">
      <c r="R153" s="90"/>
      <c r="S153" s="44">
        <v>554708</v>
      </c>
      <c r="T153" s="44">
        <v>11</v>
      </c>
      <c r="U153" s="90">
        <f t="shared" si="14"/>
        <v>0</v>
      </c>
      <c r="V153" s="44">
        <f t="shared" si="13"/>
        <v>0.83018867924528295</v>
      </c>
    </row>
    <row r="154" spans="18:22" x14ac:dyDescent="0.3">
      <c r="R154" s="90"/>
      <c r="S154" s="44">
        <v>555010</v>
      </c>
      <c r="T154" s="44">
        <v>3</v>
      </c>
      <c r="U154" s="90">
        <f t="shared" si="14"/>
        <v>0</v>
      </c>
      <c r="V154" s="44">
        <f t="shared" si="13"/>
        <v>0.84905660377358483</v>
      </c>
    </row>
    <row r="155" spans="18:22" x14ac:dyDescent="0.3">
      <c r="R155" s="90"/>
      <c r="S155" s="44">
        <v>556973</v>
      </c>
      <c r="T155" s="44">
        <v>8</v>
      </c>
      <c r="U155" s="90">
        <f t="shared" si="14"/>
        <v>0</v>
      </c>
      <c r="V155" s="44">
        <f t="shared" si="13"/>
        <v>0.86792452830188671</v>
      </c>
    </row>
    <row r="156" spans="18:22" x14ac:dyDescent="0.3">
      <c r="R156" s="90"/>
      <c r="S156" s="44">
        <v>557934</v>
      </c>
      <c r="T156" s="44">
        <v>1</v>
      </c>
      <c r="U156" s="90">
        <f t="shared" si="14"/>
        <v>0</v>
      </c>
      <c r="V156" s="44">
        <f t="shared" si="13"/>
        <v>0.88679245283018859</v>
      </c>
    </row>
    <row r="157" spans="18:22" x14ac:dyDescent="0.3">
      <c r="R157" s="90"/>
      <c r="S157" s="44">
        <v>564993</v>
      </c>
      <c r="T157" s="44">
        <v>6</v>
      </c>
      <c r="U157" s="90">
        <f t="shared" si="14"/>
        <v>0</v>
      </c>
      <c r="V157" s="44">
        <f t="shared" si="13"/>
        <v>0.90566037735849048</v>
      </c>
    </row>
    <row r="158" spans="18:22" x14ac:dyDescent="0.3">
      <c r="R158" s="90"/>
      <c r="S158" s="44">
        <v>565120</v>
      </c>
      <c r="T158" s="44">
        <v>7</v>
      </c>
      <c r="U158" s="90">
        <f t="shared" si="14"/>
        <v>0</v>
      </c>
      <c r="V158" s="44">
        <f t="shared" si="13"/>
        <v>0.92452830188679236</v>
      </c>
    </row>
    <row r="159" spans="18:22" x14ac:dyDescent="0.3">
      <c r="R159" s="90"/>
      <c r="S159" s="44">
        <v>565149</v>
      </c>
      <c r="T159" s="44">
        <v>8</v>
      </c>
      <c r="U159" s="90">
        <f t="shared" si="14"/>
        <v>0</v>
      </c>
      <c r="V159" s="44">
        <f t="shared" si="13"/>
        <v>0.94339622641509424</v>
      </c>
    </row>
    <row r="160" spans="18:22" x14ac:dyDescent="0.3">
      <c r="R160" s="90"/>
      <c r="S160" s="44">
        <v>566594</v>
      </c>
      <c r="T160" s="44">
        <v>5</v>
      </c>
      <c r="U160" s="90">
        <f t="shared" si="14"/>
        <v>0</v>
      </c>
      <c r="V160" s="44">
        <f t="shared" si="13"/>
        <v>0.96226415094339612</v>
      </c>
    </row>
    <row r="161" spans="18:22" x14ac:dyDescent="0.3">
      <c r="R161" s="90"/>
      <c r="S161" s="44">
        <v>567079</v>
      </c>
      <c r="T161" s="44">
        <v>11</v>
      </c>
      <c r="U161" s="90">
        <f t="shared" si="14"/>
        <v>0</v>
      </c>
      <c r="V161" s="44">
        <f t="shared" si="13"/>
        <v>0.98113207547169801</v>
      </c>
    </row>
    <row r="162" spans="18:22" x14ac:dyDescent="0.3">
      <c r="R162" s="93"/>
      <c r="S162" s="44">
        <v>569314</v>
      </c>
      <c r="T162" s="44">
        <v>1</v>
      </c>
      <c r="U162" s="93">
        <f t="shared" si="14"/>
        <v>0</v>
      </c>
      <c r="V162" s="44">
        <f t="shared" si="13"/>
        <v>0.99999999999999989</v>
      </c>
    </row>
    <row r="163" spans="18:22" x14ac:dyDescent="0.3">
      <c r="R163" s="92">
        <v>4</v>
      </c>
      <c r="S163" s="44">
        <v>505793</v>
      </c>
      <c r="T163" s="44">
        <v>13</v>
      </c>
      <c r="U163" s="92">
        <f t="shared" si="14"/>
        <v>0.26666666666666666</v>
      </c>
      <c r="V163" s="44">
        <f>1/COUNT($S$163:$S$223)</f>
        <v>1.6393442622950821E-2</v>
      </c>
    </row>
    <row r="164" spans="18:22" x14ac:dyDescent="0.3">
      <c r="R164" s="90"/>
      <c r="S164" s="44">
        <v>506130</v>
      </c>
      <c r="T164" s="44">
        <v>9</v>
      </c>
      <c r="U164" s="90">
        <f t="shared" si="14"/>
        <v>0</v>
      </c>
      <c r="V164" s="44">
        <f>V163+1/COUNT($S$163:$S$223)</f>
        <v>3.2786885245901641E-2</v>
      </c>
    </row>
    <row r="165" spans="18:22" x14ac:dyDescent="0.3">
      <c r="R165" s="90"/>
      <c r="S165" s="44">
        <v>506422</v>
      </c>
      <c r="T165" s="44">
        <v>5</v>
      </c>
      <c r="U165" s="90">
        <f t="shared" si="14"/>
        <v>0</v>
      </c>
      <c r="V165" s="44">
        <f t="shared" ref="V165:V223" si="15">V164+1/COUNT($S$163:$S$223)</f>
        <v>4.9180327868852458E-2</v>
      </c>
    </row>
    <row r="166" spans="18:22" x14ac:dyDescent="0.3">
      <c r="R166" s="90"/>
      <c r="S166" s="44">
        <v>506431</v>
      </c>
      <c r="T166" s="44">
        <v>10</v>
      </c>
      <c r="U166" s="90">
        <f t="shared" si="14"/>
        <v>0</v>
      </c>
      <c r="V166" s="44">
        <f t="shared" si="15"/>
        <v>6.5573770491803282E-2</v>
      </c>
    </row>
    <row r="167" spans="18:22" x14ac:dyDescent="0.3">
      <c r="R167" s="90"/>
      <c r="S167" s="44">
        <v>506439</v>
      </c>
      <c r="T167" s="44">
        <v>11</v>
      </c>
      <c r="U167" s="90">
        <f t="shared" si="14"/>
        <v>0</v>
      </c>
      <c r="V167" s="44">
        <f t="shared" si="15"/>
        <v>8.1967213114754106E-2</v>
      </c>
    </row>
    <row r="168" spans="18:22" x14ac:dyDescent="0.3">
      <c r="R168" s="90"/>
      <c r="S168" s="44">
        <v>507102</v>
      </c>
      <c r="T168" s="44">
        <v>11</v>
      </c>
      <c r="U168" s="90">
        <f t="shared" si="14"/>
        <v>0</v>
      </c>
      <c r="V168" s="44">
        <f t="shared" si="15"/>
        <v>9.836065573770493E-2</v>
      </c>
    </row>
    <row r="169" spans="18:22" x14ac:dyDescent="0.3">
      <c r="R169" s="90"/>
      <c r="S169" s="44">
        <v>509595</v>
      </c>
      <c r="T169" s="44">
        <v>7</v>
      </c>
      <c r="U169" s="90">
        <f t="shared" si="14"/>
        <v>0</v>
      </c>
      <c r="V169" s="44">
        <f t="shared" si="15"/>
        <v>0.11475409836065575</v>
      </c>
    </row>
    <row r="170" spans="18:22" x14ac:dyDescent="0.3">
      <c r="R170" s="90"/>
      <c r="S170" s="44">
        <v>509692</v>
      </c>
      <c r="T170" s="44">
        <v>5</v>
      </c>
      <c r="U170" s="90">
        <f t="shared" si="14"/>
        <v>0</v>
      </c>
      <c r="V170" s="44">
        <f t="shared" si="15"/>
        <v>0.13114754098360656</v>
      </c>
    </row>
    <row r="171" spans="18:22" x14ac:dyDescent="0.3">
      <c r="R171" s="90"/>
      <c r="S171" s="44">
        <v>512418</v>
      </c>
      <c r="T171" s="44">
        <v>1</v>
      </c>
      <c r="U171" s="90">
        <f t="shared" si="14"/>
        <v>0</v>
      </c>
      <c r="V171" s="44">
        <f t="shared" si="15"/>
        <v>0.14754098360655737</v>
      </c>
    </row>
    <row r="172" spans="18:22" x14ac:dyDescent="0.3">
      <c r="R172" s="90"/>
      <c r="S172" s="44">
        <v>512568</v>
      </c>
      <c r="T172" s="44">
        <v>13</v>
      </c>
      <c r="U172" s="90">
        <f t="shared" si="14"/>
        <v>0</v>
      </c>
      <c r="V172" s="44">
        <f t="shared" si="15"/>
        <v>0.16393442622950818</v>
      </c>
    </row>
    <row r="173" spans="18:22" x14ac:dyDescent="0.3">
      <c r="R173" s="90"/>
      <c r="S173" s="44">
        <v>513831</v>
      </c>
      <c r="T173" s="44">
        <v>6</v>
      </c>
      <c r="U173" s="90">
        <f t="shared" si="14"/>
        <v>0</v>
      </c>
      <c r="V173" s="44">
        <f t="shared" si="15"/>
        <v>0.18032786885245899</v>
      </c>
    </row>
    <row r="174" spans="18:22" x14ac:dyDescent="0.3">
      <c r="R174" s="90"/>
      <c r="S174" s="44">
        <v>515044</v>
      </c>
      <c r="T174" s="44">
        <v>2</v>
      </c>
      <c r="U174" s="90">
        <f t="shared" si="14"/>
        <v>0</v>
      </c>
      <c r="V174" s="44">
        <f t="shared" si="15"/>
        <v>0.1967213114754098</v>
      </c>
    </row>
    <row r="175" spans="18:22" x14ac:dyDescent="0.3">
      <c r="R175" s="90"/>
      <c r="S175" s="44">
        <v>515693</v>
      </c>
      <c r="T175" s="44">
        <v>13</v>
      </c>
      <c r="U175" s="90">
        <f t="shared" si="14"/>
        <v>0</v>
      </c>
      <c r="V175" s="44">
        <f t="shared" si="15"/>
        <v>0.21311475409836061</v>
      </c>
    </row>
    <row r="176" spans="18:22" x14ac:dyDescent="0.3">
      <c r="R176" s="90"/>
      <c r="S176" s="44">
        <v>515718</v>
      </c>
      <c r="T176" s="44">
        <v>8</v>
      </c>
      <c r="U176" s="90">
        <f t="shared" si="14"/>
        <v>0</v>
      </c>
      <c r="V176" s="44">
        <f t="shared" si="15"/>
        <v>0.22950819672131142</v>
      </c>
    </row>
    <row r="177" spans="18:22" x14ac:dyDescent="0.3">
      <c r="R177" s="90"/>
      <c r="S177" s="44">
        <v>516270</v>
      </c>
      <c r="T177" s="44">
        <v>11</v>
      </c>
      <c r="U177" s="90">
        <f t="shared" si="14"/>
        <v>0</v>
      </c>
      <c r="V177" s="44">
        <f t="shared" si="15"/>
        <v>0.24590163934426224</v>
      </c>
    </row>
    <row r="178" spans="18:22" x14ac:dyDescent="0.3">
      <c r="R178" s="90"/>
      <c r="S178" s="44">
        <v>517851</v>
      </c>
      <c r="T178" s="44">
        <v>10</v>
      </c>
      <c r="U178" s="90">
        <f t="shared" si="14"/>
        <v>0</v>
      </c>
      <c r="V178" s="44">
        <f t="shared" si="15"/>
        <v>0.26229508196721307</v>
      </c>
    </row>
    <row r="179" spans="18:22" x14ac:dyDescent="0.3">
      <c r="R179" s="90"/>
      <c r="S179" s="44">
        <v>520047</v>
      </c>
      <c r="T179" s="44">
        <v>11</v>
      </c>
      <c r="U179" s="90">
        <f t="shared" si="14"/>
        <v>0</v>
      </c>
      <c r="V179" s="44">
        <f t="shared" si="15"/>
        <v>0.27868852459016391</v>
      </c>
    </row>
    <row r="180" spans="18:22" x14ac:dyDescent="0.3">
      <c r="R180" s="90"/>
      <c r="S180" s="44">
        <v>523247</v>
      </c>
      <c r="T180" s="44">
        <v>1</v>
      </c>
      <c r="U180" s="90">
        <f t="shared" si="14"/>
        <v>0</v>
      </c>
      <c r="V180" s="44">
        <f t="shared" si="15"/>
        <v>0.29508196721311475</v>
      </c>
    </row>
    <row r="181" spans="18:22" x14ac:dyDescent="0.3">
      <c r="R181" s="90"/>
      <c r="S181" s="44">
        <v>523456</v>
      </c>
      <c r="T181" s="44">
        <v>5</v>
      </c>
      <c r="U181" s="90">
        <f t="shared" si="14"/>
        <v>0</v>
      </c>
      <c r="V181" s="44">
        <f t="shared" si="15"/>
        <v>0.31147540983606559</v>
      </c>
    </row>
    <row r="182" spans="18:22" x14ac:dyDescent="0.3">
      <c r="R182" s="90"/>
      <c r="S182" s="44">
        <v>523894</v>
      </c>
      <c r="T182" s="44">
        <v>6</v>
      </c>
      <c r="U182" s="90">
        <f t="shared" si="14"/>
        <v>0</v>
      </c>
      <c r="V182" s="44">
        <f t="shared" si="15"/>
        <v>0.32786885245901642</v>
      </c>
    </row>
    <row r="183" spans="18:22" x14ac:dyDescent="0.3">
      <c r="R183" s="90"/>
      <c r="S183" s="44">
        <v>524551</v>
      </c>
      <c r="T183" s="44">
        <v>1</v>
      </c>
      <c r="U183" s="90">
        <f t="shared" si="14"/>
        <v>0</v>
      </c>
      <c r="V183" s="44">
        <f t="shared" si="15"/>
        <v>0.34426229508196726</v>
      </c>
    </row>
    <row r="184" spans="18:22" x14ac:dyDescent="0.3">
      <c r="R184" s="90"/>
      <c r="S184" s="44">
        <v>526438</v>
      </c>
      <c r="T184" s="44">
        <v>8</v>
      </c>
      <c r="U184" s="90">
        <f t="shared" si="14"/>
        <v>0</v>
      </c>
      <c r="V184" s="44">
        <f t="shared" si="15"/>
        <v>0.3606557377049181</v>
      </c>
    </row>
    <row r="185" spans="18:22" x14ac:dyDescent="0.3">
      <c r="R185" s="90"/>
      <c r="S185" s="44">
        <v>527222</v>
      </c>
      <c r="T185" s="44">
        <v>8</v>
      </c>
      <c r="U185" s="90">
        <f t="shared" si="14"/>
        <v>0</v>
      </c>
      <c r="V185" s="44">
        <f t="shared" si="15"/>
        <v>0.37704918032786894</v>
      </c>
    </row>
    <row r="186" spans="18:22" x14ac:dyDescent="0.3">
      <c r="R186" s="90"/>
      <c r="S186" s="44">
        <v>528719</v>
      </c>
      <c r="T186" s="44">
        <v>8</v>
      </c>
      <c r="U186" s="90">
        <f t="shared" si="14"/>
        <v>0</v>
      </c>
      <c r="V186" s="44">
        <f t="shared" si="15"/>
        <v>0.39344262295081978</v>
      </c>
    </row>
    <row r="187" spans="18:22" x14ac:dyDescent="0.3">
      <c r="R187" s="90"/>
      <c r="S187" s="44">
        <v>529031</v>
      </c>
      <c r="T187" s="44">
        <v>4</v>
      </c>
      <c r="U187" s="90">
        <f t="shared" si="14"/>
        <v>0</v>
      </c>
      <c r="V187" s="44">
        <f t="shared" si="15"/>
        <v>0.40983606557377061</v>
      </c>
    </row>
    <row r="188" spans="18:22" x14ac:dyDescent="0.3">
      <c r="R188" s="90"/>
      <c r="S188" s="44">
        <v>530791</v>
      </c>
      <c r="T188" s="44">
        <v>14</v>
      </c>
      <c r="U188" s="90">
        <f t="shared" si="14"/>
        <v>0</v>
      </c>
      <c r="V188" s="44">
        <f t="shared" si="15"/>
        <v>0.42622950819672145</v>
      </c>
    </row>
    <row r="189" spans="18:22" x14ac:dyDescent="0.3">
      <c r="R189" s="90"/>
      <c r="S189" s="44">
        <v>531343</v>
      </c>
      <c r="T189" s="44">
        <v>2</v>
      </c>
      <c r="U189" s="90">
        <f t="shared" si="14"/>
        <v>0</v>
      </c>
      <c r="V189" s="44">
        <f t="shared" si="15"/>
        <v>0.44262295081967229</v>
      </c>
    </row>
    <row r="190" spans="18:22" x14ac:dyDescent="0.3">
      <c r="R190" s="90"/>
      <c r="S190" s="44">
        <v>531444</v>
      </c>
      <c r="T190" s="44">
        <v>4</v>
      </c>
      <c r="U190" s="90">
        <f t="shared" si="14"/>
        <v>0</v>
      </c>
      <c r="V190" s="44">
        <f t="shared" si="15"/>
        <v>0.45901639344262313</v>
      </c>
    </row>
    <row r="191" spans="18:22" x14ac:dyDescent="0.3">
      <c r="R191" s="90"/>
      <c r="S191" s="44">
        <v>531759</v>
      </c>
      <c r="T191" s="44">
        <v>14</v>
      </c>
      <c r="U191" s="90">
        <f t="shared" si="14"/>
        <v>0</v>
      </c>
      <c r="V191" s="44">
        <f t="shared" si="15"/>
        <v>0.47540983606557397</v>
      </c>
    </row>
    <row r="192" spans="18:22" x14ac:dyDescent="0.3">
      <c r="R192" s="90"/>
      <c r="S192" s="44">
        <v>531965</v>
      </c>
      <c r="T192" s="44">
        <v>11</v>
      </c>
      <c r="U192" s="90">
        <f t="shared" si="14"/>
        <v>0</v>
      </c>
      <c r="V192" s="44">
        <f t="shared" si="15"/>
        <v>0.4918032786885248</v>
      </c>
    </row>
    <row r="193" spans="18:22" x14ac:dyDescent="0.3">
      <c r="R193" s="90"/>
      <c r="S193" s="44">
        <v>533288</v>
      </c>
      <c r="T193" s="44">
        <v>4</v>
      </c>
      <c r="U193" s="90">
        <f t="shared" si="14"/>
        <v>0</v>
      </c>
      <c r="V193" s="44">
        <f t="shared" si="15"/>
        <v>0.50819672131147564</v>
      </c>
    </row>
    <row r="194" spans="18:22" x14ac:dyDescent="0.3">
      <c r="R194" s="90"/>
      <c r="S194" s="44">
        <v>533787</v>
      </c>
      <c r="T194" s="44">
        <v>9</v>
      </c>
      <c r="U194" s="90">
        <f t="shared" si="14"/>
        <v>0</v>
      </c>
      <c r="V194" s="44">
        <f t="shared" si="15"/>
        <v>0.52459016393442648</v>
      </c>
    </row>
    <row r="195" spans="18:22" x14ac:dyDescent="0.3">
      <c r="R195" s="90"/>
      <c r="S195" s="44">
        <v>537188</v>
      </c>
      <c r="T195" s="44">
        <v>5</v>
      </c>
      <c r="U195" s="90">
        <f t="shared" si="14"/>
        <v>0</v>
      </c>
      <c r="V195" s="44">
        <f t="shared" si="15"/>
        <v>0.54098360655737732</v>
      </c>
    </row>
    <row r="196" spans="18:22" x14ac:dyDescent="0.3">
      <c r="R196" s="90"/>
      <c r="S196" s="44">
        <v>537238</v>
      </c>
      <c r="T196" s="44">
        <v>9</v>
      </c>
      <c r="U196" s="90">
        <f t="shared" ref="U196:U259" si="16">R196/$R$724</f>
        <v>0</v>
      </c>
      <c r="V196" s="44">
        <f t="shared" si="15"/>
        <v>0.55737704918032815</v>
      </c>
    </row>
    <row r="197" spans="18:22" x14ac:dyDescent="0.3">
      <c r="R197" s="90"/>
      <c r="S197" s="44">
        <v>538140</v>
      </c>
      <c r="T197" s="44">
        <v>3</v>
      </c>
      <c r="U197" s="90">
        <f t="shared" si="16"/>
        <v>0</v>
      </c>
      <c r="V197" s="44">
        <f t="shared" si="15"/>
        <v>0.57377049180327899</v>
      </c>
    </row>
    <row r="198" spans="18:22" x14ac:dyDescent="0.3">
      <c r="R198" s="90"/>
      <c r="S198" s="44">
        <v>541086</v>
      </c>
      <c r="T198" s="44">
        <v>10</v>
      </c>
      <c r="U198" s="90">
        <f t="shared" si="16"/>
        <v>0</v>
      </c>
      <c r="V198" s="44">
        <f t="shared" si="15"/>
        <v>0.59016393442622983</v>
      </c>
    </row>
    <row r="199" spans="18:22" x14ac:dyDescent="0.3">
      <c r="R199" s="90"/>
      <c r="S199" s="44">
        <v>541919</v>
      </c>
      <c r="T199" s="44">
        <v>7</v>
      </c>
      <c r="U199" s="90">
        <f t="shared" si="16"/>
        <v>0</v>
      </c>
      <c r="V199" s="44">
        <f t="shared" si="15"/>
        <v>0.60655737704918067</v>
      </c>
    </row>
    <row r="200" spans="18:22" x14ac:dyDescent="0.3">
      <c r="R200" s="90"/>
      <c r="S200" s="44">
        <v>545041</v>
      </c>
      <c r="T200" s="44">
        <v>4</v>
      </c>
      <c r="U200" s="90">
        <f t="shared" si="16"/>
        <v>0</v>
      </c>
      <c r="V200" s="44">
        <f t="shared" si="15"/>
        <v>0.62295081967213151</v>
      </c>
    </row>
    <row r="201" spans="18:22" x14ac:dyDescent="0.3">
      <c r="R201" s="90"/>
      <c r="S201" s="44">
        <v>545613</v>
      </c>
      <c r="T201" s="44">
        <v>6</v>
      </c>
      <c r="U201" s="90">
        <f t="shared" si="16"/>
        <v>0</v>
      </c>
      <c r="V201" s="44">
        <f t="shared" si="15"/>
        <v>0.63934426229508234</v>
      </c>
    </row>
    <row r="202" spans="18:22" x14ac:dyDescent="0.3">
      <c r="R202" s="90"/>
      <c r="S202" s="44">
        <v>546010</v>
      </c>
      <c r="T202" s="44">
        <v>9</v>
      </c>
      <c r="U202" s="90">
        <f t="shared" si="16"/>
        <v>0</v>
      </c>
      <c r="V202" s="44">
        <f t="shared" si="15"/>
        <v>0.65573770491803318</v>
      </c>
    </row>
    <row r="203" spans="18:22" x14ac:dyDescent="0.3">
      <c r="R203" s="90"/>
      <c r="S203" s="44">
        <v>546689</v>
      </c>
      <c r="T203" s="44">
        <v>15</v>
      </c>
      <c r="U203" s="90">
        <f t="shared" si="16"/>
        <v>0</v>
      </c>
      <c r="V203" s="44">
        <f t="shared" si="15"/>
        <v>0.67213114754098402</v>
      </c>
    </row>
    <row r="204" spans="18:22" x14ac:dyDescent="0.3">
      <c r="R204" s="90"/>
      <c r="S204" s="44">
        <v>547662</v>
      </c>
      <c r="T204" s="44">
        <v>1</v>
      </c>
      <c r="U204" s="90">
        <f t="shared" si="16"/>
        <v>0</v>
      </c>
      <c r="V204" s="44">
        <f t="shared" si="15"/>
        <v>0.68852459016393486</v>
      </c>
    </row>
    <row r="205" spans="18:22" x14ac:dyDescent="0.3">
      <c r="R205" s="90"/>
      <c r="S205" s="44">
        <v>550834</v>
      </c>
      <c r="T205" s="44">
        <v>11</v>
      </c>
      <c r="U205" s="90">
        <f t="shared" si="16"/>
        <v>0</v>
      </c>
      <c r="V205" s="44">
        <f t="shared" si="15"/>
        <v>0.7049180327868857</v>
      </c>
    </row>
    <row r="206" spans="18:22" x14ac:dyDescent="0.3">
      <c r="R206" s="90"/>
      <c r="S206" s="44">
        <v>551890</v>
      </c>
      <c r="T206" s="44">
        <v>12</v>
      </c>
      <c r="U206" s="90">
        <f t="shared" si="16"/>
        <v>0</v>
      </c>
      <c r="V206" s="44">
        <f t="shared" si="15"/>
        <v>0.72131147540983653</v>
      </c>
    </row>
    <row r="207" spans="18:22" x14ac:dyDescent="0.3">
      <c r="R207" s="90"/>
      <c r="S207" s="44">
        <v>553080</v>
      </c>
      <c r="T207" s="44">
        <v>11</v>
      </c>
      <c r="U207" s="90">
        <f t="shared" si="16"/>
        <v>0</v>
      </c>
      <c r="V207" s="44">
        <f t="shared" si="15"/>
        <v>0.73770491803278737</v>
      </c>
    </row>
    <row r="208" spans="18:22" x14ac:dyDescent="0.3">
      <c r="R208" s="90"/>
      <c r="S208" s="44">
        <v>553700</v>
      </c>
      <c r="T208" s="44">
        <v>14</v>
      </c>
      <c r="U208" s="90">
        <f t="shared" si="16"/>
        <v>0</v>
      </c>
      <c r="V208" s="44">
        <f t="shared" si="15"/>
        <v>0.75409836065573821</v>
      </c>
    </row>
    <row r="209" spans="18:22" x14ac:dyDescent="0.3">
      <c r="R209" s="90"/>
      <c r="S209" s="44">
        <v>561883</v>
      </c>
      <c r="T209" s="44">
        <v>14</v>
      </c>
      <c r="U209" s="90">
        <f t="shared" si="16"/>
        <v>0</v>
      </c>
      <c r="V209" s="44">
        <f t="shared" si="15"/>
        <v>0.77049180327868905</v>
      </c>
    </row>
    <row r="210" spans="18:22" x14ac:dyDescent="0.3">
      <c r="R210" s="90"/>
      <c r="S210" s="44">
        <v>562719</v>
      </c>
      <c r="T210" s="44">
        <v>1</v>
      </c>
      <c r="U210" s="90">
        <f t="shared" si="16"/>
        <v>0</v>
      </c>
      <c r="V210" s="44">
        <f t="shared" si="15"/>
        <v>0.78688524590163988</v>
      </c>
    </row>
    <row r="211" spans="18:22" x14ac:dyDescent="0.3">
      <c r="R211" s="90"/>
      <c r="S211" s="44">
        <v>564683</v>
      </c>
      <c r="T211" s="44">
        <v>8</v>
      </c>
      <c r="U211" s="90">
        <f t="shared" si="16"/>
        <v>0</v>
      </c>
      <c r="V211" s="44">
        <f t="shared" si="15"/>
        <v>0.80327868852459072</v>
      </c>
    </row>
    <row r="212" spans="18:22" x14ac:dyDescent="0.3">
      <c r="R212" s="90"/>
      <c r="S212" s="44">
        <v>564939</v>
      </c>
      <c r="T212" s="44">
        <v>3</v>
      </c>
      <c r="U212" s="90">
        <f t="shared" si="16"/>
        <v>0</v>
      </c>
      <c r="V212" s="44">
        <f t="shared" si="15"/>
        <v>0.81967213114754156</v>
      </c>
    </row>
    <row r="213" spans="18:22" x14ac:dyDescent="0.3">
      <c r="R213" s="90"/>
      <c r="S213" s="44">
        <v>564941</v>
      </c>
      <c r="T213" s="44">
        <v>4</v>
      </c>
      <c r="U213" s="90">
        <f t="shared" si="16"/>
        <v>0</v>
      </c>
      <c r="V213" s="44">
        <f t="shared" si="15"/>
        <v>0.8360655737704924</v>
      </c>
    </row>
    <row r="214" spans="18:22" x14ac:dyDescent="0.3">
      <c r="R214" s="90"/>
      <c r="S214" s="44">
        <v>564958</v>
      </c>
      <c r="T214" s="44">
        <v>12</v>
      </c>
      <c r="U214" s="90">
        <f t="shared" si="16"/>
        <v>0</v>
      </c>
      <c r="V214" s="44">
        <f t="shared" si="15"/>
        <v>0.85245901639344324</v>
      </c>
    </row>
    <row r="215" spans="18:22" x14ac:dyDescent="0.3">
      <c r="R215" s="90"/>
      <c r="S215" s="44">
        <v>564981</v>
      </c>
      <c r="T215" s="44">
        <v>4</v>
      </c>
      <c r="U215" s="90">
        <f t="shared" si="16"/>
        <v>0</v>
      </c>
      <c r="V215" s="44">
        <f t="shared" si="15"/>
        <v>0.86885245901639407</v>
      </c>
    </row>
    <row r="216" spans="18:22" x14ac:dyDescent="0.3">
      <c r="R216" s="90"/>
      <c r="S216" s="44">
        <v>565030</v>
      </c>
      <c r="T216" s="44">
        <v>15</v>
      </c>
      <c r="U216" s="90">
        <f t="shared" si="16"/>
        <v>0</v>
      </c>
      <c r="V216" s="44">
        <f t="shared" si="15"/>
        <v>0.88524590163934491</v>
      </c>
    </row>
    <row r="217" spans="18:22" x14ac:dyDescent="0.3">
      <c r="R217" s="90"/>
      <c r="S217" s="44">
        <v>565097</v>
      </c>
      <c r="T217" s="44">
        <v>2</v>
      </c>
      <c r="U217" s="90">
        <f t="shared" si="16"/>
        <v>0</v>
      </c>
      <c r="V217" s="44">
        <f t="shared" si="15"/>
        <v>0.90163934426229575</v>
      </c>
    </row>
    <row r="218" spans="18:22" x14ac:dyDescent="0.3">
      <c r="R218" s="90"/>
      <c r="S218" s="44">
        <v>565099</v>
      </c>
      <c r="T218" s="44">
        <v>13</v>
      </c>
      <c r="U218" s="90">
        <f t="shared" si="16"/>
        <v>0</v>
      </c>
      <c r="V218" s="44">
        <f t="shared" si="15"/>
        <v>0.91803278688524659</v>
      </c>
    </row>
    <row r="219" spans="18:22" x14ac:dyDescent="0.3">
      <c r="R219" s="90"/>
      <c r="S219" s="44">
        <v>565105</v>
      </c>
      <c r="T219" s="44">
        <v>6</v>
      </c>
      <c r="U219" s="90">
        <f t="shared" si="16"/>
        <v>0</v>
      </c>
      <c r="V219" s="44">
        <f t="shared" si="15"/>
        <v>0.93442622950819743</v>
      </c>
    </row>
    <row r="220" spans="18:22" x14ac:dyDescent="0.3">
      <c r="R220" s="90"/>
      <c r="S220" s="44">
        <v>566593</v>
      </c>
      <c r="T220" s="44">
        <v>3</v>
      </c>
      <c r="U220" s="90">
        <f t="shared" si="16"/>
        <v>0</v>
      </c>
      <c r="V220" s="44">
        <f t="shared" si="15"/>
        <v>0.95081967213114826</v>
      </c>
    </row>
    <row r="221" spans="18:22" x14ac:dyDescent="0.3">
      <c r="R221" s="90"/>
      <c r="S221" s="44">
        <v>568723</v>
      </c>
      <c r="T221" s="44">
        <v>8</v>
      </c>
      <c r="U221" s="90">
        <f t="shared" si="16"/>
        <v>0</v>
      </c>
      <c r="V221" s="44">
        <f t="shared" si="15"/>
        <v>0.9672131147540991</v>
      </c>
    </row>
    <row r="222" spans="18:22" x14ac:dyDescent="0.3">
      <c r="R222" s="90"/>
      <c r="S222" s="44">
        <v>569334</v>
      </c>
      <c r="T222" s="44">
        <v>11</v>
      </c>
      <c r="U222" s="90">
        <f t="shared" si="16"/>
        <v>0</v>
      </c>
      <c r="V222" s="44">
        <f t="shared" si="15"/>
        <v>0.98360655737704994</v>
      </c>
    </row>
    <row r="223" spans="18:22" x14ac:dyDescent="0.3">
      <c r="R223" s="93"/>
      <c r="S223" s="44">
        <v>569565</v>
      </c>
      <c r="T223" s="44">
        <v>13</v>
      </c>
      <c r="U223" s="93">
        <f t="shared" si="16"/>
        <v>0</v>
      </c>
      <c r="V223" s="44">
        <f t="shared" si="15"/>
        <v>1.0000000000000007</v>
      </c>
    </row>
    <row r="224" spans="18:22" x14ac:dyDescent="0.3">
      <c r="R224" s="92">
        <v>5</v>
      </c>
      <c r="S224" s="44">
        <v>506391</v>
      </c>
      <c r="T224" s="44">
        <v>9</v>
      </c>
      <c r="U224" s="92">
        <f t="shared" si="16"/>
        <v>0.33333333333333331</v>
      </c>
      <c r="V224" s="44">
        <f>1/COUNT($S$224:$S$270)</f>
        <v>2.1276595744680851E-2</v>
      </c>
    </row>
    <row r="225" spans="18:22" x14ac:dyDescent="0.3">
      <c r="R225" s="90"/>
      <c r="S225" s="44">
        <v>506405</v>
      </c>
      <c r="T225" s="44">
        <v>6</v>
      </c>
      <c r="U225" s="90">
        <f t="shared" si="16"/>
        <v>0</v>
      </c>
      <c r="V225" s="44">
        <f>V224+1/COUNT($S$224:$S$270)</f>
        <v>4.2553191489361701E-2</v>
      </c>
    </row>
    <row r="226" spans="18:22" x14ac:dyDescent="0.3">
      <c r="R226" s="90"/>
      <c r="S226" s="44">
        <v>507346</v>
      </c>
      <c r="T226" s="44">
        <v>3</v>
      </c>
      <c r="U226" s="90">
        <f t="shared" si="16"/>
        <v>0</v>
      </c>
      <c r="V226" s="44">
        <f t="shared" ref="V226:V270" si="17">V225+1/COUNT($S$224:$S$270)</f>
        <v>6.3829787234042548E-2</v>
      </c>
    </row>
    <row r="227" spans="18:22" x14ac:dyDescent="0.3">
      <c r="R227" s="90"/>
      <c r="S227" s="44">
        <v>511810</v>
      </c>
      <c r="T227" s="44">
        <v>8</v>
      </c>
      <c r="U227" s="90">
        <f t="shared" si="16"/>
        <v>0</v>
      </c>
      <c r="V227" s="44">
        <f t="shared" si="17"/>
        <v>8.5106382978723402E-2</v>
      </c>
    </row>
    <row r="228" spans="18:22" x14ac:dyDescent="0.3">
      <c r="R228" s="90"/>
      <c r="S228" s="44">
        <v>512548</v>
      </c>
      <c r="T228" s="44">
        <v>15</v>
      </c>
      <c r="U228" s="90">
        <f t="shared" si="16"/>
        <v>0</v>
      </c>
      <c r="V228" s="44">
        <f t="shared" si="17"/>
        <v>0.10638297872340426</v>
      </c>
    </row>
    <row r="229" spans="18:22" x14ac:dyDescent="0.3">
      <c r="R229" s="90"/>
      <c r="S229" s="44">
        <v>512571</v>
      </c>
      <c r="T229" s="44">
        <v>13</v>
      </c>
      <c r="U229" s="90">
        <f t="shared" si="16"/>
        <v>0</v>
      </c>
      <c r="V229" s="44">
        <f t="shared" si="17"/>
        <v>0.1276595744680851</v>
      </c>
    </row>
    <row r="230" spans="18:22" x14ac:dyDescent="0.3">
      <c r="R230" s="90"/>
      <c r="S230" s="44">
        <v>513820</v>
      </c>
      <c r="T230" s="44">
        <v>13</v>
      </c>
      <c r="U230" s="90">
        <f t="shared" si="16"/>
        <v>0</v>
      </c>
      <c r="V230" s="44">
        <f t="shared" si="17"/>
        <v>0.14893617021276595</v>
      </c>
    </row>
    <row r="231" spans="18:22" x14ac:dyDescent="0.3">
      <c r="R231" s="90"/>
      <c r="S231" s="44">
        <v>515024</v>
      </c>
      <c r="T231" s="44">
        <v>4</v>
      </c>
      <c r="U231" s="90">
        <f t="shared" si="16"/>
        <v>0</v>
      </c>
      <c r="V231" s="44">
        <f t="shared" si="17"/>
        <v>0.1702127659574468</v>
      </c>
    </row>
    <row r="232" spans="18:22" x14ac:dyDescent="0.3">
      <c r="R232" s="90"/>
      <c r="S232" s="44">
        <v>515737</v>
      </c>
      <c r="T232" s="44">
        <v>4</v>
      </c>
      <c r="U232" s="90">
        <f t="shared" si="16"/>
        <v>0</v>
      </c>
      <c r="V232" s="44">
        <f t="shared" si="17"/>
        <v>0.19148936170212766</v>
      </c>
    </row>
    <row r="233" spans="18:22" x14ac:dyDescent="0.3">
      <c r="R233" s="90"/>
      <c r="S233" s="44">
        <v>515754</v>
      </c>
      <c r="T233" s="44">
        <v>3</v>
      </c>
      <c r="U233" s="90">
        <f t="shared" si="16"/>
        <v>0</v>
      </c>
      <c r="V233" s="44">
        <f t="shared" si="17"/>
        <v>0.21276595744680851</v>
      </c>
    </row>
    <row r="234" spans="18:22" x14ac:dyDescent="0.3">
      <c r="R234" s="90"/>
      <c r="S234" s="44">
        <v>516036</v>
      </c>
      <c r="T234" s="44">
        <v>14</v>
      </c>
      <c r="U234" s="90">
        <f t="shared" si="16"/>
        <v>0</v>
      </c>
      <c r="V234" s="44">
        <f t="shared" si="17"/>
        <v>0.23404255319148937</v>
      </c>
    </row>
    <row r="235" spans="18:22" x14ac:dyDescent="0.3">
      <c r="R235" s="90"/>
      <c r="S235" s="44">
        <v>516190</v>
      </c>
      <c r="T235" s="44">
        <v>6</v>
      </c>
      <c r="U235" s="90">
        <f t="shared" si="16"/>
        <v>0</v>
      </c>
      <c r="V235" s="44">
        <f t="shared" si="17"/>
        <v>0.25531914893617019</v>
      </c>
    </row>
    <row r="236" spans="18:22" x14ac:dyDescent="0.3">
      <c r="R236" s="90"/>
      <c r="S236" s="44">
        <v>516194</v>
      </c>
      <c r="T236" s="44">
        <v>5</v>
      </c>
      <c r="U236" s="90">
        <f t="shared" si="16"/>
        <v>0</v>
      </c>
      <c r="V236" s="44">
        <f t="shared" si="17"/>
        <v>0.27659574468085102</v>
      </c>
    </row>
    <row r="237" spans="18:22" x14ac:dyDescent="0.3">
      <c r="R237" s="90"/>
      <c r="S237" s="44">
        <v>516716</v>
      </c>
      <c r="T237" s="44">
        <v>4</v>
      </c>
      <c r="U237" s="90">
        <f t="shared" si="16"/>
        <v>0</v>
      </c>
      <c r="V237" s="44">
        <f t="shared" si="17"/>
        <v>0.29787234042553185</v>
      </c>
    </row>
    <row r="238" spans="18:22" x14ac:dyDescent="0.3">
      <c r="R238" s="90"/>
      <c r="S238" s="44">
        <v>516785</v>
      </c>
      <c r="T238" s="44">
        <v>12</v>
      </c>
      <c r="U238" s="90">
        <f t="shared" si="16"/>
        <v>0</v>
      </c>
      <c r="V238" s="44">
        <f t="shared" si="17"/>
        <v>0.31914893617021267</v>
      </c>
    </row>
    <row r="239" spans="18:22" x14ac:dyDescent="0.3">
      <c r="R239" s="90"/>
      <c r="S239" s="44">
        <v>517289</v>
      </c>
      <c r="T239" s="44">
        <v>7</v>
      </c>
      <c r="U239" s="90">
        <f t="shared" si="16"/>
        <v>0</v>
      </c>
      <c r="V239" s="44">
        <f t="shared" si="17"/>
        <v>0.3404255319148935</v>
      </c>
    </row>
    <row r="240" spans="18:22" x14ac:dyDescent="0.3">
      <c r="R240" s="90"/>
      <c r="S240" s="44">
        <v>517710</v>
      </c>
      <c r="T240" s="44">
        <v>7</v>
      </c>
      <c r="U240" s="90">
        <f t="shared" si="16"/>
        <v>0</v>
      </c>
      <c r="V240" s="44">
        <f t="shared" si="17"/>
        <v>0.36170212765957432</v>
      </c>
    </row>
    <row r="241" spans="18:22" x14ac:dyDescent="0.3">
      <c r="R241" s="90"/>
      <c r="S241" s="44">
        <v>523454</v>
      </c>
      <c r="T241" s="44">
        <v>6</v>
      </c>
      <c r="U241" s="90">
        <f t="shared" si="16"/>
        <v>0</v>
      </c>
      <c r="V241" s="44">
        <f t="shared" si="17"/>
        <v>0.38297872340425515</v>
      </c>
    </row>
    <row r="242" spans="18:22" x14ac:dyDescent="0.3">
      <c r="R242" s="90"/>
      <c r="S242" s="44">
        <v>523897</v>
      </c>
      <c r="T242" s="44">
        <v>7</v>
      </c>
      <c r="U242" s="90">
        <f t="shared" si="16"/>
        <v>0</v>
      </c>
      <c r="V242" s="44">
        <f t="shared" si="17"/>
        <v>0.40425531914893598</v>
      </c>
    </row>
    <row r="243" spans="18:22" x14ac:dyDescent="0.3">
      <c r="R243" s="90"/>
      <c r="S243" s="44">
        <v>527228</v>
      </c>
      <c r="T243" s="44">
        <v>6</v>
      </c>
      <c r="U243" s="90">
        <f t="shared" si="16"/>
        <v>0</v>
      </c>
      <c r="V243" s="44">
        <f t="shared" si="17"/>
        <v>0.4255319148936168</v>
      </c>
    </row>
    <row r="244" spans="18:22" x14ac:dyDescent="0.3">
      <c r="R244" s="90"/>
      <c r="S244" s="44">
        <v>531922</v>
      </c>
      <c r="T244" s="44">
        <v>9</v>
      </c>
      <c r="U244" s="90">
        <f t="shared" si="16"/>
        <v>0</v>
      </c>
      <c r="V244" s="44">
        <f t="shared" si="17"/>
        <v>0.44680851063829763</v>
      </c>
    </row>
    <row r="245" spans="18:22" x14ac:dyDescent="0.3">
      <c r="R245" s="90"/>
      <c r="S245" s="44">
        <v>531957</v>
      </c>
      <c r="T245" s="44">
        <v>6</v>
      </c>
      <c r="U245" s="90">
        <f t="shared" si="16"/>
        <v>0</v>
      </c>
      <c r="V245" s="44">
        <f t="shared" si="17"/>
        <v>0.46808510638297846</v>
      </c>
    </row>
    <row r="246" spans="18:22" x14ac:dyDescent="0.3">
      <c r="R246" s="90"/>
      <c r="S246" s="44">
        <v>533832</v>
      </c>
      <c r="T246" s="44">
        <v>8</v>
      </c>
      <c r="U246" s="90">
        <f t="shared" si="16"/>
        <v>0</v>
      </c>
      <c r="V246" s="44">
        <f t="shared" si="17"/>
        <v>0.48936170212765928</v>
      </c>
    </row>
    <row r="247" spans="18:22" x14ac:dyDescent="0.3">
      <c r="R247" s="90"/>
      <c r="S247" s="44">
        <v>537219</v>
      </c>
      <c r="T247" s="44">
        <v>6</v>
      </c>
      <c r="U247" s="90">
        <f t="shared" si="16"/>
        <v>0</v>
      </c>
      <c r="V247" s="44">
        <f t="shared" si="17"/>
        <v>0.51063829787234016</v>
      </c>
    </row>
    <row r="248" spans="18:22" x14ac:dyDescent="0.3">
      <c r="R248" s="90"/>
      <c r="S248" s="44">
        <v>541928</v>
      </c>
      <c r="T248" s="44">
        <v>14</v>
      </c>
      <c r="U248" s="90">
        <f t="shared" si="16"/>
        <v>0</v>
      </c>
      <c r="V248" s="44">
        <f t="shared" si="17"/>
        <v>0.53191489361702105</v>
      </c>
    </row>
    <row r="249" spans="18:22" x14ac:dyDescent="0.3">
      <c r="R249" s="90"/>
      <c r="S249" s="44">
        <v>542974</v>
      </c>
      <c r="T249" s="44">
        <v>7</v>
      </c>
      <c r="U249" s="90">
        <f t="shared" si="16"/>
        <v>0</v>
      </c>
      <c r="V249" s="44">
        <f t="shared" si="17"/>
        <v>0.55319148936170193</v>
      </c>
    </row>
    <row r="250" spans="18:22" x14ac:dyDescent="0.3">
      <c r="R250" s="90"/>
      <c r="S250" s="44">
        <v>542996</v>
      </c>
      <c r="T250" s="44">
        <v>1</v>
      </c>
      <c r="U250" s="90">
        <f t="shared" si="16"/>
        <v>0</v>
      </c>
      <c r="V250" s="44">
        <f t="shared" si="17"/>
        <v>0.57446808510638281</v>
      </c>
    </row>
    <row r="251" spans="18:22" x14ac:dyDescent="0.3">
      <c r="R251" s="90"/>
      <c r="S251" s="44">
        <v>543396</v>
      </c>
      <c r="T251" s="44">
        <v>2</v>
      </c>
      <c r="U251" s="90">
        <f t="shared" si="16"/>
        <v>0</v>
      </c>
      <c r="V251" s="44">
        <f t="shared" si="17"/>
        <v>0.59574468085106369</v>
      </c>
    </row>
    <row r="252" spans="18:22" x14ac:dyDescent="0.3">
      <c r="R252" s="90"/>
      <c r="S252" s="44">
        <v>545030</v>
      </c>
      <c r="T252" s="44">
        <v>0</v>
      </c>
      <c r="U252" s="90">
        <f t="shared" si="16"/>
        <v>0</v>
      </c>
      <c r="V252" s="44">
        <f t="shared" si="17"/>
        <v>0.61702127659574457</v>
      </c>
    </row>
    <row r="253" spans="18:22" x14ac:dyDescent="0.3">
      <c r="R253" s="90"/>
      <c r="S253" s="44">
        <v>545239</v>
      </c>
      <c r="T253" s="44">
        <v>1</v>
      </c>
      <c r="U253" s="90">
        <f t="shared" si="16"/>
        <v>0</v>
      </c>
      <c r="V253" s="44">
        <f t="shared" si="17"/>
        <v>0.63829787234042545</v>
      </c>
    </row>
    <row r="254" spans="18:22" x14ac:dyDescent="0.3">
      <c r="R254" s="90"/>
      <c r="S254" s="44">
        <v>546475</v>
      </c>
      <c r="T254" s="44">
        <v>1</v>
      </c>
      <c r="U254" s="90">
        <f t="shared" si="16"/>
        <v>0</v>
      </c>
      <c r="V254" s="44">
        <f t="shared" si="17"/>
        <v>0.65957446808510634</v>
      </c>
    </row>
    <row r="255" spans="18:22" x14ac:dyDescent="0.3">
      <c r="R255" s="90"/>
      <c r="S255" s="44">
        <v>548019</v>
      </c>
      <c r="T255" s="44">
        <v>12</v>
      </c>
      <c r="U255" s="90">
        <f t="shared" si="16"/>
        <v>0</v>
      </c>
      <c r="V255" s="44">
        <f t="shared" si="17"/>
        <v>0.68085106382978722</v>
      </c>
    </row>
    <row r="256" spans="18:22" x14ac:dyDescent="0.3">
      <c r="R256" s="90"/>
      <c r="S256" s="44">
        <v>549741</v>
      </c>
      <c r="T256" s="44">
        <v>12</v>
      </c>
      <c r="U256" s="90">
        <f t="shared" si="16"/>
        <v>0</v>
      </c>
      <c r="V256" s="44">
        <f t="shared" si="17"/>
        <v>0.7021276595744681</v>
      </c>
    </row>
    <row r="257" spans="18:22" x14ac:dyDescent="0.3">
      <c r="R257" s="90"/>
      <c r="S257" s="44">
        <v>552332</v>
      </c>
      <c r="T257" s="44">
        <v>0</v>
      </c>
      <c r="U257" s="90">
        <f t="shared" si="16"/>
        <v>0</v>
      </c>
      <c r="V257" s="44">
        <f t="shared" si="17"/>
        <v>0.72340425531914898</v>
      </c>
    </row>
    <row r="258" spans="18:22" x14ac:dyDescent="0.3">
      <c r="R258" s="90"/>
      <c r="S258" s="44">
        <v>558592</v>
      </c>
      <c r="T258" s="44">
        <v>14</v>
      </c>
      <c r="U258" s="90">
        <f t="shared" si="16"/>
        <v>0</v>
      </c>
      <c r="V258" s="44">
        <f t="shared" si="17"/>
        <v>0.74468085106382986</v>
      </c>
    </row>
    <row r="259" spans="18:22" x14ac:dyDescent="0.3">
      <c r="R259" s="90"/>
      <c r="S259" s="44">
        <v>558890</v>
      </c>
      <c r="T259" s="44">
        <v>7</v>
      </c>
      <c r="U259" s="90">
        <f t="shared" si="16"/>
        <v>0</v>
      </c>
      <c r="V259" s="44">
        <f t="shared" si="17"/>
        <v>0.76595744680851074</v>
      </c>
    </row>
    <row r="260" spans="18:22" x14ac:dyDescent="0.3">
      <c r="R260" s="90"/>
      <c r="S260" s="44">
        <v>559394</v>
      </c>
      <c r="T260" s="44">
        <v>14</v>
      </c>
      <c r="U260" s="90">
        <f t="shared" ref="U260:U323" si="18">R260/$R$724</f>
        <v>0</v>
      </c>
      <c r="V260" s="44">
        <f t="shared" si="17"/>
        <v>0.78723404255319163</v>
      </c>
    </row>
    <row r="261" spans="18:22" x14ac:dyDescent="0.3">
      <c r="R261" s="90"/>
      <c r="S261" s="44">
        <v>564880</v>
      </c>
      <c r="T261" s="44">
        <v>7</v>
      </c>
      <c r="U261" s="90">
        <f t="shared" si="18"/>
        <v>0</v>
      </c>
      <c r="V261" s="44">
        <f t="shared" si="17"/>
        <v>0.80851063829787251</v>
      </c>
    </row>
    <row r="262" spans="18:22" x14ac:dyDescent="0.3">
      <c r="R262" s="90"/>
      <c r="S262" s="44">
        <v>564888</v>
      </c>
      <c r="T262" s="44">
        <v>10</v>
      </c>
      <c r="U262" s="90">
        <f t="shared" si="18"/>
        <v>0</v>
      </c>
      <c r="V262" s="44">
        <f t="shared" si="17"/>
        <v>0.82978723404255339</v>
      </c>
    </row>
    <row r="263" spans="18:22" x14ac:dyDescent="0.3">
      <c r="R263" s="90"/>
      <c r="S263" s="44">
        <v>564894</v>
      </c>
      <c r="T263" s="44">
        <v>7</v>
      </c>
      <c r="U263" s="90">
        <f t="shared" si="18"/>
        <v>0</v>
      </c>
      <c r="V263" s="44">
        <f t="shared" si="17"/>
        <v>0.85106382978723427</v>
      </c>
    </row>
    <row r="264" spans="18:22" x14ac:dyDescent="0.3">
      <c r="R264" s="90"/>
      <c r="S264" s="44">
        <v>564926</v>
      </c>
      <c r="T264" s="44">
        <v>8</v>
      </c>
      <c r="U264" s="90">
        <f t="shared" si="18"/>
        <v>0</v>
      </c>
      <c r="V264" s="44">
        <f t="shared" si="17"/>
        <v>0.87234042553191515</v>
      </c>
    </row>
    <row r="265" spans="18:22" x14ac:dyDescent="0.3">
      <c r="R265" s="90"/>
      <c r="S265" s="44">
        <v>564944</v>
      </c>
      <c r="T265" s="44">
        <v>10</v>
      </c>
      <c r="U265" s="90">
        <f t="shared" si="18"/>
        <v>0</v>
      </c>
      <c r="V265" s="44">
        <f t="shared" si="17"/>
        <v>0.89361702127659604</v>
      </c>
    </row>
    <row r="266" spans="18:22" x14ac:dyDescent="0.3">
      <c r="R266" s="90"/>
      <c r="S266" s="44">
        <v>565001</v>
      </c>
      <c r="T266" s="44">
        <v>7</v>
      </c>
      <c r="U266" s="90">
        <f t="shared" si="18"/>
        <v>0</v>
      </c>
      <c r="V266" s="44">
        <f t="shared" si="17"/>
        <v>0.91489361702127692</v>
      </c>
    </row>
    <row r="267" spans="18:22" x14ac:dyDescent="0.3">
      <c r="R267" s="90"/>
      <c r="S267" s="44">
        <v>565127</v>
      </c>
      <c r="T267" s="44">
        <v>11</v>
      </c>
      <c r="U267" s="90">
        <f t="shared" si="18"/>
        <v>0</v>
      </c>
      <c r="V267" s="44">
        <f t="shared" si="17"/>
        <v>0.9361702127659578</v>
      </c>
    </row>
    <row r="268" spans="18:22" x14ac:dyDescent="0.3">
      <c r="R268" s="90"/>
      <c r="S268" s="44">
        <v>566619</v>
      </c>
      <c r="T268" s="44">
        <v>13</v>
      </c>
      <c r="U268" s="90">
        <f t="shared" si="18"/>
        <v>0</v>
      </c>
      <c r="V268" s="44">
        <f t="shared" si="17"/>
        <v>0.95744680851063868</v>
      </c>
    </row>
    <row r="269" spans="18:22" x14ac:dyDescent="0.3">
      <c r="R269" s="90"/>
      <c r="S269" s="44">
        <v>566622</v>
      </c>
      <c r="T269" s="44">
        <v>6</v>
      </c>
      <c r="U269" s="90">
        <f t="shared" si="18"/>
        <v>0</v>
      </c>
      <c r="V269" s="44">
        <f t="shared" si="17"/>
        <v>0.97872340425531956</v>
      </c>
    </row>
    <row r="270" spans="18:22" x14ac:dyDescent="0.3">
      <c r="R270" s="93"/>
      <c r="S270" s="44">
        <v>566639</v>
      </c>
      <c r="T270" s="44">
        <v>13</v>
      </c>
      <c r="U270" s="93">
        <f t="shared" si="18"/>
        <v>0</v>
      </c>
      <c r="V270" s="44">
        <f t="shared" si="17"/>
        <v>1.0000000000000004</v>
      </c>
    </row>
    <row r="271" spans="18:22" x14ac:dyDescent="0.3">
      <c r="R271" s="92">
        <v>6</v>
      </c>
      <c r="S271" s="44">
        <v>509876</v>
      </c>
      <c r="T271" s="44">
        <v>12</v>
      </c>
      <c r="U271" s="92">
        <f t="shared" si="18"/>
        <v>0.4</v>
      </c>
      <c r="V271" s="44">
        <f>1/COUNT($S$271:$S$310)</f>
        <v>2.5000000000000001E-2</v>
      </c>
    </row>
    <row r="272" spans="18:22" x14ac:dyDescent="0.3">
      <c r="R272" s="90"/>
      <c r="S272" s="44">
        <v>510170</v>
      </c>
      <c r="T272" s="44">
        <v>7</v>
      </c>
      <c r="U272" s="90">
        <f t="shared" si="18"/>
        <v>0</v>
      </c>
      <c r="V272" s="44">
        <f>V271+1/COUNT($S$271:$S$310)</f>
        <v>0.05</v>
      </c>
    </row>
    <row r="273" spans="18:22" x14ac:dyDescent="0.3">
      <c r="R273" s="90"/>
      <c r="S273" s="44">
        <v>512132</v>
      </c>
      <c r="T273" s="44">
        <v>0</v>
      </c>
      <c r="U273" s="90">
        <f t="shared" si="18"/>
        <v>0</v>
      </c>
      <c r="V273" s="44">
        <f t="shared" ref="V273:V310" si="19">V272+1/COUNT($S$271:$S$310)</f>
        <v>7.5000000000000011E-2</v>
      </c>
    </row>
    <row r="274" spans="18:22" x14ac:dyDescent="0.3">
      <c r="R274" s="90"/>
      <c r="S274" s="44">
        <v>512572</v>
      </c>
      <c r="T274" s="44">
        <v>8</v>
      </c>
      <c r="U274" s="90">
        <f t="shared" si="18"/>
        <v>0</v>
      </c>
      <c r="V274" s="44">
        <f t="shared" si="19"/>
        <v>0.1</v>
      </c>
    </row>
    <row r="275" spans="18:22" x14ac:dyDescent="0.3">
      <c r="R275" s="90"/>
      <c r="S275" s="44">
        <v>513227</v>
      </c>
      <c r="T275" s="44">
        <v>4</v>
      </c>
      <c r="U275" s="90">
        <f t="shared" si="18"/>
        <v>0</v>
      </c>
      <c r="V275" s="44">
        <f t="shared" si="19"/>
        <v>0.125</v>
      </c>
    </row>
    <row r="276" spans="18:22" x14ac:dyDescent="0.3">
      <c r="R276" s="90"/>
      <c r="S276" s="44">
        <v>513308</v>
      </c>
      <c r="T276" s="44">
        <v>9</v>
      </c>
      <c r="U276" s="90">
        <f t="shared" si="18"/>
        <v>0</v>
      </c>
      <c r="V276" s="44">
        <f t="shared" si="19"/>
        <v>0.15</v>
      </c>
    </row>
    <row r="277" spans="18:22" x14ac:dyDescent="0.3">
      <c r="R277" s="90"/>
      <c r="S277" s="44">
        <v>514888</v>
      </c>
      <c r="T277" s="44">
        <v>8</v>
      </c>
      <c r="U277" s="90">
        <f t="shared" si="18"/>
        <v>0</v>
      </c>
      <c r="V277" s="44">
        <f t="shared" si="19"/>
        <v>0.17499999999999999</v>
      </c>
    </row>
    <row r="278" spans="18:22" x14ac:dyDescent="0.3">
      <c r="R278" s="90"/>
      <c r="S278" s="44">
        <v>517848</v>
      </c>
      <c r="T278" s="44">
        <v>11</v>
      </c>
      <c r="U278" s="90">
        <f t="shared" si="18"/>
        <v>0</v>
      </c>
      <c r="V278" s="44">
        <f t="shared" si="19"/>
        <v>0.19999999999999998</v>
      </c>
    </row>
    <row r="279" spans="18:22" x14ac:dyDescent="0.3">
      <c r="R279" s="90"/>
      <c r="S279" s="44">
        <v>520096</v>
      </c>
      <c r="T279" s="44">
        <v>12</v>
      </c>
      <c r="U279" s="90">
        <f t="shared" si="18"/>
        <v>0</v>
      </c>
      <c r="V279" s="44">
        <f t="shared" si="19"/>
        <v>0.22499999999999998</v>
      </c>
    </row>
    <row r="280" spans="18:22" x14ac:dyDescent="0.3">
      <c r="R280" s="90"/>
      <c r="S280" s="44">
        <v>520927</v>
      </c>
      <c r="T280" s="44">
        <v>5</v>
      </c>
      <c r="U280" s="90">
        <f t="shared" si="18"/>
        <v>0</v>
      </c>
      <c r="V280" s="44">
        <f t="shared" si="19"/>
        <v>0.24999999999999997</v>
      </c>
    </row>
    <row r="281" spans="18:22" x14ac:dyDescent="0.3">
      <c r="R281" s="90"/>
      <c r="S281" s="44">
        <v>523296</v>
      </c>
      <c r="T281" s="44">
        <v>6</v>
      </c>
      <c r="U281" s="90">
        <f t="shared" si="18"/>
        <v>0</v>
      </c>
      <c r="V281" s="44">
        <f t="shared" si="19"/>
        <v>0.27499999999999997</v>
      </c>
    </row>
    <row r="282" spans="18:22" x14ac:dyDescent="0.3">
      <c r="R282" s="90"/>
      <c r="S282" s="44">
        <v>523477</v>
      </c>
      <c r="T282" s="44">
        <v>4</v>
      </c>
      <c r="U282" s="90">
        <f t="shared" si="18"/>
        <v>0</v>
      </c>
      <c r="V282" s="44">
        <f t="shared" si="19"/>
        <v>0.3</v>
      </c>
    </row>
    <row r="283" spans="18:22" x14ac:dyDescent="0.3">
      <c r="R283" s="90"/>
      <c r="S283" s="44">
        <v>523483</v>
      </c>
      <c r="T283" s="44">
        <v>15</v>
      </c>
      <c r="U283" s="90">
        <f t="shared" si="18"/>
        <v>0</v>
      </c>
      <c r="V283" s="44">
        <f t="shared" si="19"/>
        <v>0.32500000000000001</v>
      </c>
    </row>
    <row r="284" spans="18:22" x14ac:dyDescent="0.3">
      <c r="R284" s="90"/>
      <c r="S284" s="44">
        <v>523898</v>
      </c>
      <c r="T284" s="44">
        <v>6</v>
      </c>
      <c r="U284" s="90">
        <f t="shared" si="18"/>
        <v>0</v>
      </c>
      <c r="V284" s="44">
        <f t="shared" si="19"/>
        <v>0.35000000000000003</v>
      </c>
    </row>
    <row r="285" spans="18:22" x14ac:dyDescent="0.3">
      <c r="R285" s="90"/>
      <c r="S285" s="44">
        <v>524452</v>
      </c>
      <c r="T285" s="44">
        <v>15</v>
      </c>
      <c r="U285" s="90">
        <f t="shared" si="18"/>
        <v>0</v>
      </c>
      <c r="V285" s="44">
        <f t="shared" si="19"/>
        <v>0.37500000000000006</v>
      </c>
    </row>
    <row r="286" spans="18:22" x14ac:dyDescent="0.3">
      <c r="R286" s="90"/>
      <c r="S286" s="44">
        <v>529008</v>
      </c>
      <c r="T286" s="44">
        <v>9</v>
      </c>
      <c r="U286" s="90">
        <f t="shared" si="18"/>
        <v>0</v>
      </c>
      <c r="V286" s="44">
        <f t="shared" si="19"/>
        <v>0.40000000000000008</v>
      </c>
    </row>
    <row r="287" spans="18:22" x14ac:dyDescent="0.3">
      <c r="R287" s="90"/>
      <c r="S287" s="44">
        <v>530687</v>
      </c>
      <c r="T287" s="44">
        <v>14</v>
      </c>
      <c r="U287" s="90">
        <f t="shared" si="18"/>
        <v>0</v>
      </c>
      <c r="V287" s="44">
        <f t="shared" si="19"/>
        <v>0.4250000000000001</v>
      </c>
    </row>
    <row r="288" spans="18:22" x14ac:dyDescent="0.3">
      <c r="R288" s="90"/>
      <c r="S288" s="44">
        <v>530731</v>
      </c>
      <c r="T288" s="44">
        <v>7</v>
      </c>
      <c r="U288" s="90">
        <f t="shared" si="18"/>
        <v>0</v>
      </c>
      <c r="V288" s="44">
        <f t="shared" si="19"/>
        <v>0.45000000000000012</v>
      </c>
    </row>
    <row r="289" spans="18:22" x14ac:dyDescent="0.3">
      <c r="R289" s="90"/>
      <c r="S289" s="44">
        <v>530895</v>
      </c>
      <c r="T289" s="44">
        <v>4</v>
      </c>
      <c r="U289" s="90">
        <f t="shared" si="18"/>
        <v>0</v>
      </c>
      <c r="V289" s="44">
        <f t="shared" si="19"/>
        <v>0.47500000000000014</v>
      </c>
    </row>
    <row r="290" spans="18:22" x14ac:dyDescent="0.3">
      <c r="R290" s="90"/>
      <c r="S290" s="44">
        <v>531951</v>
      </c>
      <c r="T290" s="44">
        <v>2</v>
      </c>
      <c r="U290" s="90">
        <f t="shared" si="18"/>
        <v>0</v>
      </c>
      <c r="V290" s="44">
        <f t="shared" si="19"/>
        <v>0.50000000000000011</v>
      </c>
    </row>
    <row r="291" spans="18:22" x14ac:dyDescent="0.3">
      <c r="R291" s="90"/>
      <c r="S291" s="44">
        <v>533320</v>
      </c>
      <c r="T291" s="44">
        <v>8</v>
      </c>
      <c r="U291" s="90">
        <f t="shared" si="18"/>
        <v>0</v>
      </c>
      <c r="V291" s="44">
        <f t="shared" si="19"/>
        <v>0.52500000000000013</v>
      </c>
    </row>
    <row r="292" spans="18:22" x14ac:dyDescent="0.3">
      <c r="R292" s="90"/>
      <c r="S292" s="44">
        <v>533802</v>
      </c>
      <c r="T292" s="44">
        <v>12</v>
      </c>
      <c r="U292" s="90">
        <f t="shared" si="18"/>
        <v>0</v>
      </c>
      <c r="V292" s="44">
        <f t="shared" si="19"/>
        <v>0.55000000000000016</v>
      </c>
    </row>
    <row r="293" spans="18:22" x14ac:dyDescent="0.3">
      <c r="R293" s="90"/>
      <c r="S293" s="44">
        <v>533817</v>
      </c>
      <c r="T293" s="44">
        <v>1</v>
      </c>
      <c r="U293" s="90">
        <f t="shared" si="18"/>
        <v>0</v>
      </c>
      <c r="V293" s="44">
        <f t="shared" si="19"/>
        <v>0.57500000000000018</v>
      </c>
    </row>
    <row r="294" spans="18:22" x14ac:dyDescent="0.3">
      <c r="R294" s="90"/>
      <c r="S294" s="44">
        <v>535983</v>
      </c>
      <c r="T294" s="44">
        <v>0</v>
      </c>
      <c r="U294" s="90">
        <f t="shared" si="18"/>
        <v>0</v>
      </c>
      <c r="V294" s="44">
        <f t="shared" si="19"/>
        <v>0.6000000000000002</v>
      </c>
    </row>
    <row r="295" spans="18:22" x14ac:dyDescent="0.3">
      <c r="R295" s="90"/>
      <c r="S295" s="44">
        <v>540278</v>
      </c>
      <c r="T295" s="44">
        <v>2</v>
      </c>
      <c r="U295" s="90">
        <f t="shared" si="18"/>
        <v>0</v>
      </c>
      <c r="V295" s="44">
        <f t="shared" si="19"/>
        <v>0.62500000000000022</v>
      </c>
    </row>
    <row r="296" spans="18:22" x14ac:dyDescent="0.3">
      <c r="R296" s="90"/>
      <c r="S296" s="44">
        <v>541927</v>
      </c>
      <c r="T296" s="44">
        <v>7</v>
      </c>
      <c r="U296" s="90">
        <f t="shared" si="18"/>
        <v>0</v>
      </c>
      <c r="V296" s="44">
        <f t="shared" si="19"/>
        <v>0.65000000000000024</v>
      </c>
    </row>
    <row r="297" spans="18:22" x14ac:dyDescent="0.3">
      <c r="R297" s="90"/>
      <c r="S297" s="44">
        <v>545252</v>
      </c>
      <c r="T297" s="44">
        <v>15</v>
      </c>
      <c r="U297" s="90">
        <f t="shared" si="18"/>
        <v>0</v>
      </c>
      <c r="V297" s="44">
        <f t="shared" si="19"/>
        <v>0.67500000000000027</v>
      </c>
    </row>
    <row r="298" spans="18:22" x14ac:dyDescent="0.3">
      <c r="R298" s="90"/>
      <c r="S298" s="44">
        <v>545576</v>
      </c>
      <c r="T298" s="44">
        <v>11</v>
      </c>
      <c r="U298" s="90">
        <f t="shared" si="18"/>
        <v>0</v>
      </c>
      <c r="V298" s="44">
        <f t="shared" si="19"/>
        <v>0.70000000000000029</v>
      </c>
    </row>
    <row r="299" spans="18:22" x14ac:dyDescent="0.3">
      <c r="R299" s="90"/>
      <c r="S299" s="44">
        <v>546001</v>
      </c>
      <c r="T299" s="44">
        <v>12</v>
      </c>
      <c r="U299" s="90">
        <f t="shared" si="18"/>
        <v>0</v>
      </c>
      <c r="V299" s="44">
        <f t="shared" si="19"/>
        <v>0.72500000000000031</v>
      </c>
    </row>
    <row r="300" spans="18:22" x14ac:dyDescent="0.3">
      <c r="R300" s="90"/>
      <c r="S300" s="44">
        <v>550594</v>
      </c>
      <c r="T300" s="44">
        <v>10</v>
      </c>
      <c r="U300" s="90">
        <f t="shared" si="18"/>
        <v>0</v>
      </c>
      <c r="V300" s="44">
        <f t="shared" si="19"/>
        <v>0.75000000000000033</v>
      </c>
    </row>
    <row r="301" spans="18:22" x14ac:dyDescent="0.3">
      <c r="R301" s="90"/>
      <c r="S301" s="44">
        <v>553788</v>
      </c>
      <c r="T301" s="44">
        <v>7</v>
      </c>
      <c r="U301" s="90">
        <f t="shared" si="18"/>
        <v>0</v>
      </c>
      <c r="V301" s="44">
        <f t="shared" si="19"/>
        <v>0.77500000000000036</v>
      </c>
    </row>
    <row r="302" spans="18:22" x14ac:dyDescent="0.3">
      <c r="R302" s="90"/>
      <c r="S302" s="44">
        <v>559959</v>
      </c>
      <c r="T302" s="44">
        <v>4</v>
      </c>
      <c r="U302" s="90">
        <f t="shared" si="18"/>
        <v>0</v>
      </c>
      <c r="V302" s="44">
        <f t="shared" si="19"/>
        <v>0.80000000000000038</v>
      </c>
    </row>
    <row r="303" spans="18:22" x14ac:dyDescent="0.3">
      <c r="R303" s="90"/>
      <c r="S303" s="44">
        <v>561881</v>
      </c>
      <c r="T303" s="44">
        <v>8</v>
      </c>
      <c r="U303" s="90">
        <f t="shared" si="18"/>
        <v>0</v>
      </c>
      <c r="V303" s="44">
        <f t="shared" si="19"/>
        <v>0.8250000000000004</v>
      </c>
    </row>
    <row r="304" spans="18:22" x14ac:dyDescent="0.3">
      <c r="R304" s="90"/>
      <c r="S304" s="44">
        <v>563977</v>
      </c>
      <c r="T304" s="44">
        <v>2</v>
      </c>
      <c r="U304" s="90">
        <f t="shared" si="18"/>
        <v>0</v>
      </c>
      <c r="V304" s="44">
        <f t="shared" si="19"/>
        <v>0.85000000000000042</v>
      </c>
    </row>
    <row r="305" spans="18:22" x14ac:dyDescent="0.3">
      <c r="R305" s="90"/>
      <c r="S305" s="44">
        <v>564856</v>
      </c>
      <c r="T305" s="44">
        <v>0</v>
      </c>
      <c r="U305" s="90">
        <f t="shared" si="18"/>
        <v>0</v>
      </c>
      <c r="V305" s="44">
        <f t="shared" si="19"/>
        <v>0.87500000000000044</v>
      </c>
    </row>
    <row r="306" spans="18:22" x14ac:dyDescent="0.3">
      <c r="R306" s="90"/>
      <c r="S306" s="44">
        <v>564865</v>
      </c>
      <c r="T306" s="44">
        <v>13</v>
      </c>
      <c r="U306" s="90">
        <f t="shared" si="18"/>
        <v>0</v>
      </c>
      <c r="V306" s="44">
        <f t="shared" si="19"/>
        <v>0.90000000000000047</v>
      </c>
    </row>
    <row r="307" spans="18:22" x14ac:dyDescent="0.3">
      <c r="R307" s="90"/>
      <c r="S307" s="44">
        <v>564879</v>
      </c>
      <c r="T307" s="44">
        <v>15</v>
      </c>
      <c r="U307" s="90">
        <f t="shared" si="18"/>
        <v>0</v>
      </c>
      <c r="V307" s="44">
        <f t="shared" si="19"/>
        <v>0.92500000000000049</v>
      </c>
    </row>
    <row r="308" spans="18:22" x14ac:dyDescent="0.3">
      <c r="R308" s="90"/>
      <c r="S308" s="44">
        <v>565123</v>
      </c>
      <c r="T308" s="44">
        <v>11</v>
      </c>
      <c r="U308" s="90">
        <f t="shared" si="18"/>
        <v>0</v>
      </c>
      <c r="V308" s="44">
        <f t="shared" si="19"/>
        <v>0.95000000000000051</v>
      </c>
    </row>
    <row r="309" spans="18:22" x14ac:dyDescent="0.3">
      <c r="R309" s="90"/>
      <c r="S309" s="44">
        <v>565752</v>
      </c>
      <c r="T309" s="44">
        <v>1</v>
      </c>
      <c r="U309" s="90">
        <f t="shared" si="18"/>
        <v>0</v>
      </c>
      <c r="V309" s="44">
        <f t="shared" si="19"/>
        <v>0.97500000000000053</v>
      </c>
    </row>
    <row r="310" spans="18:22" x14ac:dyDescent="0.3">
      <c r="R310" s="93"/>
      <c r="S310" s="44">
        <v>567665</v>
      </c>
      <c r="T310" s="44">
        <v>13</v>
      </c>
      <c r="U310" s="93">
        <f t="shared" si="18"/>
        <v>0</v>
      </c>
      <c r="V310" s="44">
        <f t="shared" si="19"/>
        <v>1.0000000000000004</v>
      </c>
    </row>
    <row r="311" spans="18:22" x14ac:dyDescent="0.3">
      <c r="R311" s="92">
        <v>7</v>
      </c>
      <c r="S311" s="44">
        <v>511986</v>
      </c>
      <c r="T311" s="44">
        <v>10</v>
      </c>
      <c r="U311" s="92">
        <f t="shared" si="18"/>
        <v>0.46666666666666667</v>
      </c>
      <c r="V311" s="44">
        <f>1/COUNT($S$311:$S$356)</f>
        <v>2.1739130434782608E-2</v>
      </c>
    </row>
    <row r="312" spans="18:22" x14ac:dyDescent="0.3">
      <c r="R312" s="90"/>
      <c r="S312" s="44">
        <v>512549</v>
      </c>
      <c r="T312" s="44">
        <v>6</v>
      </c>
      <c r="U312" s="90">
        <f t="shared" si="18"/>
        <v>0</v>
      </c>
      <c r="V312" s="44">
        <f>V311+1/COUNT($S$311:$S$356)</f>
        <v>4.3478260869565216E-2</v>
      </c>
    </row>
    <row r="313" spans="18:22" x14ac:dyDescent="0.3">
      <c r="R313" s="90"/>
      <c r="S313" s="44">
        <v>513295</v>
      </c>
      <c r="T313" s="44">
        <v>8</v>
      </c>
      <c r="U313" s="90">
        <f t="shared" si="18"/>
        <v>0</v>
      </c>
      <c r="V313" s="44">
        <f t="shared" ref="V313:V356" si="20">V312+1/COUNT($S$311:$S$356)</f>
        <v>6.5217391304347824E-2</v>
      </c>
    </row>
    <row r="314" spans="18:22" x14ac:dyDescent="0.3">
      <c r="R314" s="90"/>
      <c r="S314" s="44">
        <v>514881</v>
      </c>
      <c r="T314" s="44">
        <v>2</v>
      </c>
      <c r="U314" s="90">
        <f t="shared" si="18"/>
        <v>0</v>
      </c>
      <c r="V314" s="44">
        <f t="shared" si="20"/>
        <v>8.6956521739130432E-2</v>
      </c>
    </row>
    <row r="315" spans="18:22" x14ac:dyDescent="0.3">
      <c r="R315" s="90"/>
      <c r="S315" s="44">
        <v>515691</v>
      </c>
      <c r="T315" s="44">
        <v>10</v>
      </c>
      <c r="U315" s="90">
        <f t="shared" si="18"/>
        <v>0</v>
      </c>
      <c r="V315" s="44">
        <f t="shared" si="20"/>
        <v>0.10869565217391304</v>
      </c>
    </row>
    <row r="316" spans="18:22" x14ac:dyDescent="0.3">
      <c r="R316" s="90"/>
      <c r="S316" s="44">
        <v>515938</v>
      </c>
      <c r="T316" s="44">
        <v>5</v>
      </c>
      <c r="U316" s="90">
        <f t="shared" si="18"/>
        <v>0</v>
      </c>
      <c r="V316" s="44">
        <f t="shared" si="20"/>
        <v>0.13043478260869565</v>
      </c>
    </row>
    <row r="317" spans="18:22" x14ac:dyDescent="0.3">
      <c r="R317" s="90"/>
      <c r="S317" s="44">
        <v>516246</v>
      </c>
      <c r="T317" s="44">
        <v>9</v>
      </c>
      <c r="U317" s="90">
        <f t="shared" si="18"/>
        <v>0</v>
      </c>
      <c r="V317" s="44">
        <f t="shared" si="20"/>
        <v>0.15217391304347827</v>
      </c>
    </row>
    <row r="318" spans="18:22" x14ac:dyDescent="0.3">
      <c r="R318" s="90"/>
      <c r="S318" s="44">
        <v>516730</v>
      </c>
      <c r="T318" s="44">
        <v>13</v>
      </c>
      <c r="U318" s="90">
        <f t="shared" si="18"/>
        <v>0</v>
      </c>
      <c r="V318" s="44">
        <f t="shared" si="20"/>
        <v>0.17391304347826086</v>
      </c>
    </row>
    <row r="319" spans="18:22" x14ac:dyDescent="0.3">
      <c r="R319" s="90"/>
      <c r="S319" s="44">
        <v>516789</v>
      </c>
      <c r="T319" s="44">
        <v>9</v>
      </c>
      <c r="U319" s="90">
        <f t="shared" si="18"/>
        <v>0</v>
      </c>
      <c r="V319" s="44">
        <f t="shared" si="20"/>
        <v>0.19565217391304346</v>
      </c>
    </row>
    <row r="320" spans="18:22" x14ac:dyDescent="0.3">
      <c r="R320" s="90"/>
      <c r="S320" s="44">
        <v>521866</v>
      </c>
      <c r="T320" s="44">
        <v>6</v>
      </c>
      <c r="U320" s="90">
        <f t="shared" si="18"/>
        <v>0</v>
      </c>
      <c r="V320" s="44">
        <f t="shared" si="20"/>
        <v>0.21739130434782605</v>
      </c>
    </row>
    <row r="321" spans="18:22" x14ac:dyDescent="0.3">
      <c r="R321" s="90"/>
      <c r="S321" s="44">
        <v>524785</v>
      </c>
      <c r="T321" s="44">
        <v>5</v>
      </c>
      <c r="U321" s="90">
        <f t="shared" si="18"/>
        <v>0</v>
      </c>
      <c r="V321" s="44">
        <f t="shared" si="20"/>
        <v>0.23913043478260865</v>
      </c>
    </row>
    <row r="322" spans="18:22" x14ac:dyDescent="0.3">
      <c r="R322" s="90"/>
      <c r="S322" s="44">
        <v>526908</v>
      </c>
      <c r="T322" s="44">
        <v>12</v>
      </c>
      <c r="U322" s="90">
        <f t="shared" si="18"/>
        <v>0</v>
      </c>
      <c r="V322" s="44">
        <f t="shared" si="20"/>
        <v>0.26086956521739124</v>
      </c>
    </row>
    <row r="323" spans="18:22" x14ac:dyDescent="0.3">
      <c r="R323" s="90"/>
      <c r="S323" s="44">
        <v>526943</v>
      </c>
      <c r="T323" s="44">
        <v>4</v>
      </c>
      <c r="U323" s="90">
        <f t="shared" si="18"/>
        <v>0</v>
      </c>
      <c r="V323" s="44">
        <f t="shared" si="20"/>
        <v>0.28260869565217384</v>
      </c>
    </row>
    <row r="324" spans="18:22" x14ac:dyDescent="0.3">
      <c r="R324" s="90"/>
      <c r="S324" s="44">
        <v>527155</v>
      </c>
      <c r="T324" s="44">
        <v>3</v>
      </c>
      <c r="U324" s="90">
        <f t="shared" ref="U324:U387" si="21">R324/$R$724</f>
        <v>0</v>
      </c>
      <c r="V324" s="44">
        <f t="shared" si="20"/>
        <v>0.30434782608695643</v>
      </c>
    </row>
    <row r="325" spans="18:22" x14ac:dyDescent="0.3">
      <c r="R325" s="90"/>
      <c r="S325" s="44">
        <v>529887</v>
      </c>
      <c r="T325" s="44">
        <v>13</v>
      </c>
      <c r="U325" s="90">
        <f t="shared" si="21"/>
        <v>0</v>
      </c>
      <c r="V325" s="44">
        <f t="shared" si="20"/>
        <v>0.32608695652173902</v>
      </c>
    </row>
    <row r="326" spans="18:22" x14ac:dyDescent="0.3">
      <c r="R326" s="90"/>
      <c r="S326" s="44">
        <v>529890</v>
      </c>
      <c r="T326" s="44">
        <v>15</v>
      </c>
      <c r="U326" s="90">
        <f t="shared" si="21"/>
        <v>0</v>
      </c>
      <c r="V326" s="44">
        <f t="shared" si="20"/>
        <v>0.34782608695652162</v>
      </c>
    </row>
    <row r="327" spans="18:22" x14ac:dyDescent="0.3">
      <c r="R327" s="90"/>
      <c r="S327" s="44">
        <v>530668</v>
      </c>
      <c r="T327" s="44">
        <v>11</v>
      </c>
      <c r="U327" s="90">
        <f t="shared" si="21"/>
        <v>0</v>
      </c>
      <c r="V327" s="44">
        <f t="shared" si="20"/>
        <v>0.36956521739130421</v>
      </c>
    </row>
    <row r="328" spans="18:22" x14ac:dyDescent="0.3">
      <c r="R328" s="90"/>
      <c r="S328" s="44">
        <v>531956</v>
      </c>
      <c r="T328" s="44">
        <v>12</v>
      </c>
      <c r="U328" s="90">
        <f t="shared" si="21"/>
        <v>0</v>
      </c>
      <c r="V328" s="44">
        <f t="shared" si="20"/>
        <v>0.39130434782608681</v>
      </c>
    </row>
    <row r="329" spans="18:22" x14ac:dyDescent="0.3">
      <c r="R329" s="90"/>
      <c r="S329" s="44">
        <v>533316</v>
      </c>
      <c r="T329" s="44">
        <v>6</v>
      </c>
      <c r="U329" s="90">
        <f t="shared" si="21"/>
        <v>0</v>
      </c>
      <c r="V329" s="44">
        <f t="shared" si="20"/>
        <v>0.4130434782608694</v>
      </c>
    </row>
    <row r="330" spans="18:22" x14ac:dyDescent="0.3">
      <c r="R330" s="90"/>
      <c r="S330" s="44">
        <v>534303</v>
      </c>
      <c r="T330" s="44">
        <v>10</v>
      </c>
      <c r="U330" s="90">
        <f t="shared" si="21"/>
        <v>0</v>
      </c>
      <c r="V330" s="44">
        <f t="shared" si="20"/>
        <v>0.434782608695652</v>
      </c>
    </row>
    <row r="331" spans="18:22" x14ac:dyDescent="0.3">
      <c r="R331" s="90"/>
      <c r="S331" s="44">
        <v>534820</v>
      </c>
      <c r="T331" s="44">
        <v>15</v>
      </c>
      <c r="U331" s="90">
        <f t="shared" si="21"/>
        <v>0</v>
      </c>
      <c r="V331" s="44">
        <f t="shared" si="20"/>
        <v>0.45652173913043459</v>
      </c>
    </row>
    <row r="332" spans="18:22" x14ac:dyDescent="0.3">
      <c r="R332" s="90"/>
      <c r="S332" s="44">
        <v>536209</v>
      </c>
      <c r="T332" s="44">
        <v>7</v>
      </c>
      <c r="U332" s="90">
        <f t="shared" si="21"/>
        <v>0</v>
      </c>
      <c r="V332" s="44">
        <f t="shared" si="20"/>
        <v>0.47826086956521718</v>
      </c>
    </row>
    <row r="333" spans="18:22" x14ac:dyDescent="0.3">
      <c r="R333" s="90"/>
      <c r="S333" s="44">
        <v>537778</v>
      </c>
      <c r="T333" s="44">
        <v>8</v>
      </c>
      <c r="U333" s="90">
        <f t="shared" si="21"/>
        <v>0</v>
      </c>
      <c r="V333" s="44">
        <f t="shared" si="20"/>
        <v>0.49999999999999978</v>
      </c>
    </row>
    <row r="334" spans="18:22" x14ac:dyDescent="0.3">
      <c r="R334" s="90"/>
      <c r="S334" s="44">
        <v>538224</v>
      </c>
      <c r="T334" s="44">
        <v>10</v>
      </c>
      <c r="U334" s="90">
        <f t="shared" si="21"/>
        <v>0</v>
      </c>
      <c r="V334" s="44">
        <f t="shared" si="20"/>
        <v>0.52173913043478237</v>
      </c>
    </row>
    <row r="335" spans="18:22" x14ac:dyDescent="0.3">
      <c r="R335" s="90"/>
      <c r="S335" s="44">
        <v>541925</v>
      </c>
      <c r="T335" s="44">
        <v>12</v>
      </c>
      <c r="U335" s="90">
        <f t="shared" si="21"/>
        <v>0</v>
      </c>
      <c r="V335" s="44">
        <f t="shared" si="20"/>
        <v>0.54347826086956497</v>
      </c>
    </row>
    <row r="336" spans="18:22" x14ac:dyDescent="0.3">
      <c r="R336" s="90"/>
      <c r="S336" s="44">
        <v>542439</v>
      </c>
      <c r="T336" s="44">
        <v>4</v>
      </c>
      <c r="U336" s="90">
        <f t="shared" si="21"/>
        <v>0</v>
      </c>
      <c r="V336" s="44">
        <f t="shared" si="20"/>
        <v>0.56521739130434756</v>
      </c>
    </row>
    <row r="337" spans="18:22" x14ac:dyDescent="0.3">
      <c r="R337" s="90"/>
      <c r="S337" s="44">
        <v>545651</v>
      </c>
      <c r="T337" s="44">
        <v>15</v>
      </c>
      <c r="U337" s="90">
        <f t="shared" si="21"/>
        <v>0</v>
      </c>
      <c r="V337" s="44">
        <f t="shared" si="20"/>
        <v>0.58695652173913015</v>
      </c>
    </row>
    <row r="338" spans="18:22" x14ac:dyDescent="0.3">
      <c r="R338" s="90"/>
      <c r="S338" s="44">
        <v>545719</v>
      </c>
      <c r="T338" s="44">
        <v>4</v>
      </c>
      <c r="U338" s="90">
        <f t="shared" si="21"/>
        <v>0</v>
      </c>
      <c r="V338" s="44">
        <f t="shared" si="20"/>
        <v>0.60869565217391275</v>
      </c>
    </row>
    <row r="339" spans="18:22" x14ac:dyDescent="0.3">
      <c r="R339" s="90"/>
      <c r="S339" s="44">
        <v>548396</v>
      </c>
      <c r="T339" s="44">
        <v>5</v>
      </c>
      <c r="U339" s="90">
        <f t="shared" si="21"/>
        <v>0</v>
      </c>
      <c r="V339" s="44">
        <f t="shared" si="20"/>
        <v>0.63043478260869534</v>
      </c>
    </row>
    <row r="340" spans="18:22" x14ac:dyDescent="0.3">
      <c r="R340" s="90"/>
      <c r="S340" s="44">
        <v>550515</v>
      </c>
      <c r="T340" s="44">
        <v>12</v>
      </c>
      <c r="U340" s="90">
        <f t="shared" si="21"/>
        <v>0</v>
      </c>
      <c r="V340" s="44">
        <f t="shared" si="20"/>
        <v>0.65217391304347794</v>
      </c>
    </row>
    <row r="341" spans="18:22" x14ac:dyDescent="0.3">
      <c r="R341" s="90"/>
      <c r="S341" s="44">
        <v>550740</v>
      </c>
      <c r="T341" s="44">
        <v>4</v>
      </c>
      <c r="U341" s="90">
        <f t="shared" si="21"/>
        <v>0</v>
      </c>
      <c r="V341" s="44">
        <f t="shared" si="20"/>
        <v>0.67391304347826053</v>
      </c>
    </row>
    <row r="342" spans="18:22" x14ac:dyDescent="0.3">
      <c r="R342" s="90"/>
      <c r="S342" s="44">
        <v>551911</v>
      </c>
      <c r="T342" s="44">
        <v>1</v>
      </c>
      <c r="U342" s="90">
        <f t="shared" si="21"/>
        <v>0</v>
      </c>
      <c r="V342" s="44">
        <f t="shared" si="20"/>
        <v>0.69565217391304313</v>
      </c>
    </row>
    <row r="343" spans="18:22" x14ac:dyDescent="0.3">
      <c r="R343" s="90"/>
      <c r="S343" s="44">
        <v>552398</v>
      </c>
      <c r="T343" s="44">
        <v>13</v>
      </c>
      <c r="U343" s="90">
        <f t="shared" si="21"/>
        <v>0</v>
      </c>
      <c r="V343" s="44">
        <f t="shared" si="20"/>
        <v>0.71739130434782572</v>
      </c>
    </row>
    <row r="344" spans="18:22" x14ac:dyDescent="0.3">
      <c r="R344" s="90"/>
      <c r="S344" s="44">
        <v>553152</v>
      </c>
      <c r="T344" s="44">
        <v>0</v>
      </c>
      <c r="U344" s="90">
        <f t="shared" si="21"/>
        <v>0</v>
      </c>
      <c r="V344" s="44">
        <f t="shared" si="20"/>
        <v>0.73913043478260831</v>
      </c>
    </row>
    <row r="345" spans="18:22" x14ac:dyDescent="0.3">
      <c r="R345" s="90"/>
      <c r="S345" s="44">
        <v>553698</v>
      </c>
      <c r="T345" s="44">
        <v>12</v>
      </c>
      <c r="U345" s="90">
        <f t="shared" si="21"/>
        <v>0</v>
      </c>
      <c r="V345" s="44">
        <f t="shared" si="20"/>
        <v>0.76086956521739091</v>
      </c>
    </row>
    <row r="346" spans="18:22" x14ac:dyDescent="0.3">
      <c r="R346" s="90"/>
      <c r="S346" s="44">
        <v>555371</v>
      </c>
      <c r="T346" s="44">
        <v>14</v>
      </c>
      <c r="U346" s="90">
        <f t="shared" si="21"/>
        <v>0</v>
      </c>
      <c r="V346" s="44">
        <f t="shared" si="20"/>
        <v>0.7826086956521735</v>
      </c>
    </row>
    <row r="347" spans="18:22" x14ac:dyDescent="0.3">
      <c r="R347" s="90"/>
      <c r="S347" s="44">
        <v>558894</v>
      </c>
      <c r="T347" s="44">
        <v>15</v>
      </c>
      <c r="U347" s="90">
        <f t="shared" si="21"/>
        <v>0</v>
      </c>
      <c r="V347" s="44">
        <f t="shared" si="20"/>
        <v>0.8043478260869561</v>
      </c>
    </row>
    <row r="348" spans="18:22" x14ac:dyDescent="0.3">
      <c r="R348" s="90"/>
      <c r="S348" s="44">
        <v>560151</v>
      </c>
      <c r="T348" s="44">
        <v>13</v>
      </c>
      <c r="U348" s="90">
        <f t="shared" si="21"/>
        <v>0</v>
      </c>
      <c r="V348" s="44">
        <f t="shared" si="20"/>
        <v>0.82608695652173869</v>
      </c>
    </row>
    <row r="349" spans="18:22" x14ac:dyDescent="0.3">
      <c r="R349" s="90"/>
      <c r="S349" s="44">
        <v>561655</v>
      </c>
      <c r="T349" s="44">
        <v>6</v>
      </c>
      <c r="U349" s="90">
        <f t="shared" si="21"/>
        <v>0</v>
      </c>
      <c r="V349" s="44">
        <f t="shared" si="20"/>
        <v>0.84782608695652129</v>
      </c>
    </row>
    <row r="350" spans="18:22" x14ac:dyDescent="0.3">
      <c r="R350" s="90"/>
      <c r="S350" s="44">
        <v>561760</v>
      </c>
      <c r="T350" s="44">
        <v>4</v>
      </c>
      <c r="U350" s="90">
        <f t="shared" si="21"/>
        <v>0</v>
      </c>
      <c r="V350" s="44">
        <f t="shared" si="20"/>
        <v>0.86956521739130388</v>
      </c>
    </row>
    <row r="351" spans="18:22" x14ac:dyDescent="0.3">
      <c r="R351" s="90"/>
      <c r="S351" s="44">
        <v>564832</v>
      </c>
      <c r="T351" s="44">
        <v>0</v>
      </c>
      <c r="U351" s="90">
        <f t="shared" si="21"/>
        <v>0</v>
      </c>
      <c r="V351" s="44">
        <f t="shared" si="20"/>
        <v>0.89130434782608647</v>
      </c>
    </row>
    <row r="352" spans="18:22" x14ac:dyDescent="0.3">
      <c r="R352" s="90"/>
      <c r="S352" s="53">
        <v>564853</v>
      </c>
      <c r="T352" s="53">
        <v>14</v>
      </c>
      <c r="U352" s="90">
        <f t="shared" si="21"/>
        <v>0</v>
      </c>
      <c r="V352" s="44">
        <f t="shared" si="20"/>
        <v>0.91304347826086907</v>
      </c>
    </row>
    <row r="353" spans="18:22" x14ac:dyDescent="0.3">
      <c r="R353" s="90"/>
      <c r="S353" s="44">
        <v>564967</v>
      </c>
      <c r="T353" s="44">
        <v>1</v>
      </c>
      <c r="U353" s="90">
        <f t="shared" si="21"/>
        <v>0</v>
      </c>
      <c r="V353" s="44">
        <f t="shared" si="20"/>
        <v>0.93478260869565166</v>
      </c>
    </row>
    <row r="354" spans="18:22" x14ac:dyDescent="0.3">
      <c r="R354" s="90"/>
      <c r="S354" s="44">
        <v>564969</v>
      </c>
      <c r="T354" s="44">
        <v>6</v>
      </c>
      <c r="U354" s="90">
        <f t="shared" si="21"/>
        <v>0</v>
      </c>
      <c r="V354" s="44">
        <f t="shared" si="20"/>
        <v>0.95652173913043426</v>
      </c>
    </row>
    <row r="355" spans="18:22" x14ac:dyDescent="0.3">
      <c r="R355" s="90"/>
      <c r="S355" s="44">
        <v>567597</v>
      </c>
      <c r="T355" s="44">
        <v>11</v>
      </c>
      <c r="U355" s="90">
        <f t="shared" si="21"/>
        <v>0</v>
      </c>
      <c r="V355" s="44">
        <f t="shared" si="20"/>
        <v>0.97826086956521685</v>
      </c>
    </row>
    <row r="356" spans="18:22" x14ac:dyDescent="0.3">
      <c r="R356" s="93"/>
      <c r="S356" s="44">
        <v>569066</v>
      </c>
      <c r="T356" s="44">
        <v>5</v>
      </c>
      <c r="U356" s="93">
        <f t="shared" si="21"/>
        <v>0</v>
      </c>
      <c r="V356" s="44">
        <f t="shared" si="20"/>
        <v>0.99999999999999944</v>
      </c>
    </row>
    <row r="357" spans="18:22" x14ac:dyDescent="0.3">
      <c r="R357" s="92">
        <v>8</v>
      </c>
      <c r="S357" s="44">
        <v>506306</v>
      </c>
      <c r="T357" s="44">
        <v>15</v>
      </c>
      <c r="U357" s="92">
        <f t="shared" si="21"/>
        <v>0.53333333333333333</v>
      </c>
      <c r="V357" s="44">
        <f>1/COUNT($S$357:$S$404)</f>
        <v>2.0833333333333332E-2</v>
      </c>
    </row>
    <row r="358" spans="18:22" x14ac:dyDescent="0.3">
      <c r="R358" s="90"/>
      <c r="S358" s="44">
        <v>506450</v>
      </c>
      <c r="T358" s="44">
        <v>13</v>
      </c>
      <c r="U358" s="90">
        <f t="shared" si="21"/>
        <v>0</v>
      </c>
      <c r="V358" s="44">
        <f>V357+1/COUNT($S$357:$S$404)</f>
        <v>4.1666666666666664E-2</v>
      </c>
    </row>
    <row r="359" spans="18:22" x14ac:dyDescent="0.3">
      <c r="R359" s="90"/>
      <c r="S359" s="44">
        <v>506459</v>
      </c>
      <c r="T359" s="44">
        <v>2</v>
      </c>
      <c r="U359" s="90">
        <f t="shared" si="21"/>
        <v>0</v>
      </c>
      <c r="V359" s="44">
        <f t="shared" ref="V359:V404" si="22">V358+1/COUNT($S$357:$S$404)</f>
        <v>6.25E-2</v>
      </c>
    </row>
    <row r="360" spans="18:22" x14ac:dyDescent="0.3">
      <c r="R360" s="90"/>
      <c r="S360" s="44">
        <v>509573</v>
      </c>
      <c r="T360" s="44">
        <v>13</v>
      </c>
      <c r="U360" s="90">
        <f t="shared" si="21"/>
        <v>0</v>
      </c>
      <c r="V360" s="44">
        <f t="shared" si="22"/>
        <v>8.3333333333333329E-2</v>
      </c>
    </row>
    <row r="361" spans="18:22" x14ac:dyDescent="0.3">
      <c r="R361" s="90"/>
      <c r="S361" s="44">
        <v>509683</v>
      </c>
      <c r="T361" s="44">
        <v>15</v>
      </c>
      <c r="U361" s="90">
        <f t="shared" si="21"/>
        <v>0</v>
      </c>
      <c r="V361" s="44">
        <f t="shared" si="22"/>
        <v>0.10416666666666666</v>
      </c>
    </row>
    <row r="362" spans="18:22" x14ac:dyDescent="0.3">
      <c r="R362" s="90"/>
      <c r="S362" s="44">
        <v>513401</v>
      </c>
      <c r="T362" s="44">
        <v>13</v>
      </c>
      <c r="U362" s="90">
        <f t="shared" si="21"/>
        <v>0</v>
      </c>
      <c r="V362" s="44">
        <f t="shared" si="22"/>
        <v>0.12499999999999999</v>
      </c>
    </row>
    <row r="363" spans="18:22" x14ac:dyDescent="0.3">
      <c r="R363" s="90"/>
      <c r="S363" s="44">
        <v>513712</v>
      </c>
      <c r="T363" s="44">
        <v>4</v>
      </c>
      <c r="U363" s="90">
        <f t="shared" si="21"/>
        <v>0</v>
      </c>
      <c r="V363" s="44">
        <f t="shared" si="22"/>
        <v>0.14583333333333331</v>
      </c>
    </row>
    <row r="364" spans="18:22" x14ac:dyDescent="0.3">
      <c r="R364" s="90"/>
      <c r="S364" s="44">
        <v>515751</v>
      </c>
      <c r="T364" s="44">
        <v>9</v>
      </c>
      <c r="U364" s="90">
        <f t="shared" si="21"/>
        <v>0</v>
      </c>
      <c r="V364" s="44">
        <f t="shared" si="22"/>
        <v>0.16666666666666666</v>
      </c>
    </row>
    <row r="365" spans="18:22" x14ac:dyDescent="0.3">
      <c r="R365" s="90"/>
      <c r="S365" s="44">
        <v>516250</v>
      </c>
      <c r="T365" s="44">
        <v>3</v>
      </c>
      <c r="U365" s="90">
        <f t="shared" si="21"/>
        <v>0</v>
      </c>
      <c r="V365" s="44">
        <f t="shared" si="22"/>
        <v>0.1875</v>
      </c>
    </row>
    <row r="366" spans="18:22" x14ac:dyDescent="0.3">
      <c r="R366" s="90"/>
      <c r="S366" s="44">
        <v>516654</v>
      </c>
      <c r="T366" s="44">
        <v>6</v>
      </c>
      <c r="U366" s="90">
        <f t="shared" si="21"/>
        <v>0</v>
      </c>
      <c r="V366" s="44">
        <f t="shared" si="22"/>
        <v>0.20833333333333334</v>
      </c>
    </row>
    <row r="367" spans="18:22" x14ac:dyDescent="0.3">
      <c r="R367" s="90"/>
      <c r="S367" s="44">
        <v>516725</v>
      </c>
      <c r="T367" s="44">
        <v>6</v>
      </c>
      <c r="U367" s="90">
        <f t="shared" si="21"/>
        <v>0</v>
      </c>
      <c r="V367" s="44">
        <f t="shared" si="22"/>
        <v>0.22916666666666669</v>
      </c>
    </row>
    <row r="368" spans="18:22" x14ac:dyDescent="0.3">
      <c r="R368" s="90"/>
      <c r="S368" s="44">
        <v>517999</v>
      </c>
      <c r="T368" s="44">
        <v>6</v>
      </c>
      <c r="U368" s="90">
        <f t="shared" si="21"/>
        <v>0</v>
      </c>
      <c r="V368" s="44">
        <f t="shared" si="22"/>
        <v>0.25</v>
      </c>
    </row>
    <row r="369" spans="18:22" x14ac:dyDescent="0.3">
      <c r="R369" s="90"/>
      <c r="S369" s="44">
        <v>519943</v>
      </c>
      <c r="T369" s="44">
        <v>4</v>
      </c>
      <c r="U369" s="90">
        <f t="shared" si="21"/>
        <v>0</v>
      </c>
      <c r="V369" s="44">
        <f t="shared" si="22"/>
        <v>0.27083333333333331</v>
      </c>
    </row>
    <row r="370" spans="18:22" x14ac:dyDescent="0.3">
      <c r="R370" s="90"/>
      <c r="S370" s="44">
        <v>520016</v>
      </c>
      <c r="T370" s="44">
        <v>13</v>
      </c>
      <c r="U370" s="90">
        <f t="shared" si="21"/>
        <v>0</v>
      </c>
      <c r="V370" s="44">
        <f t="shared" si="22"/>
        <v>0.29166666666666663</v>
      </c>
    </row>
    <row r="371" spans="18:22" x14ac:dyDescent="0.3">
      <c r="R371" s="90"/>
      <c r="S371" s="44">
        <v>523892</v>
      </c>
      <c r="T371" s="44">
        <v>1</v>
      </c>
      <c r="U371" s="90">
        <f t="shared" si="21"/>
        <v>0</v>
      </c>
      <c r="V371" s="44">
        <f t="shared" si="22"/>
        <v>0.31249999999999994</v>
      </c>
    </row>
    <row r="372" spans="18:22" x14ac:dyDescent="0.3">
      <c r="R372" s="90"/>
      <c r="S372" s="44">
        <v>523895</v>
      </c>
      <c r="T372" s="44">
        <v>0</v>
      </c>
      <c r="U372" s="90">
        <f t="shared" si="21"/>
        <v>0</v>
      </c>
      <c r="V372" s="44">
        <f t="shared" si="22"/>
        <v>0.33333333333333326</v>
      </c>
    </row>
    <row r="373" spans="18:22" x14ac:dyDescent="0.3">
      <c r="R373" s="90"/>
      <c r="S373" s="44">
        <v>527212</v>
      </c>
      <c r="T373" s="44">
        <v>15</v>
      </c>
      <c r="U373" s="90">
        <f t="shared" si="21"/>
        <v>0</v>
      </c>
      <c r="V373" s="44">
        <f t="shared" si="22"/>
        <v>0.35416666666666657</v>
      </c>
    </row>
    <row r="374" spans="18:22" x14ac:dyDescent="0.3">
      <c r="R374" s="90"/>
      <c r="S374" s="53">
        <v>527216</v>
      </c>
      <c r="T374" s="53">
        <v>14</v>
      </c>
      <c r="U374" s="90">
        <f t="shared" si="21"/>
        <v>0</v>
      </c>
      <c r="V374" s="44">
        <f t="shared" si="22"/>
        <v>0.37499999999999989</v>
      </c>
    </row>
    <row r="375" spans="18:22" x14ac:dyDescent="0.3">
      <c r="R375" s="90"/>
      <c r="S375" s="44">
        <v>528748</v>
      </c>
      <c r="T375" s="44">
        <v>8</v>
      </c>
      <c r="U375" s="90">
        <f t="shared" si="21"/>
        <v>0</v>
      </c>
      <c r="V375" s="44">
        <f t="shared" si="22"/>
        <v>0.3958333333333332</v>
      </c>
    </row>
    <row r="376" spans="18:22" x14ac:dyDescent="0.3">
      <c r="R376" s="90"/>
      <c r="S376" s="44">
        <v>530694</v>
      </c>
      <c r="T376" s="44">
        <v>8</v>
      </c>
      <c r="U376" s="90">
        <f t="shared" si="21"/>
        <v>0</v>
      </c>
      <c r="V376" s="44">
        <f t="shared" si="22"/>
        <v>0.41666666666666652</v>
      </c>
    </row>
    <row r="377" spans="18:22" x14ac:dyDescent="0.3">
      <c r="R377" s="90"/>
      <c r="S377" s="44">
        <v>530992</v>
      </c>
      <c r="T377" s="44">
        <v>13</v>
      </c>
      <c r="U377" s="90">
        <f t="shared" si="21"/>
        <v>0</v>
      </c>
      <c r="V377" s="44">
        <f t="shared" si="22"/>
        <v>0.43749999999999983</v>
      </c>
    </row>
    <row r="378" spans="18:22" x14ac:dyDescent="0.3">
      <c r="R378" s="90"/>
      <c r="S378" s="44">
        <v>531392</v>
      </c>
      <c r="T378" s="44">
        <v>9</v>
      </c>
      <c r="U378" s="90">
        <f t="shared" si="21"/>
        <v>0</v>
      </c>
      <c r="V378" s="44">
        <f t="shared" si="22"/>
        <v>0.45833333333333315</v>
      </c>
    </row>
    <row r="379" spans="18:22" x14ac:dyDescent="0.3">
      <c r="R379" s="90"/>
      <c r="S379" s="44">
        <v>531427</v>
      </c>
      <c r="T379" s="44">
        <v>10</v>
      </c>
      <c r="U379" s="90">
        <f t="shared" si="21"/>
        <v>0</v>
      </c>
      <c r="V379" s="44">
        <f t="shared" si="22"/>
        <v>0.47916666666666646</v>
      </c>
    </row>
    <row r="380" spans="18:22" x14ac:dyDescent="0.3">
      <c r="R380" s="90"/>
      <c r="S380" s="44">
        <v>531492</v>
      </c>
      <c r="T380" s="44">
        <v>14</v>
      </c>
      <c r="U380" s="90">
        <f t="shared" si="21"/>
        <v>0</v>
      </c>
      <c r="V380" s="44">
        <f t="shared" si="22"/>
        <v>0.49999999999999978</v>
      </c>
    </row>
    <row r="381" spans="18:22" x14ac:dyDescent="0.3">
      <c r="R381" s="90"/>
      <c r="S381" s="44">
        <v>531857</v>
      </c>
      <c r="T381" s="44">
        <v>7</v>
      </c>
      <c r="U381" s="90">
        <f t="shared" si="21"/>
        <v>0</v>
      </c>
      <c r="V381" s="44">
        <f t="shared" si="22"/>
        <v>0.52083333333333315</v>
      </c>
    </row>
    <row r="382" spans="18:22" x14ac:dyDescent="0.3">
      <c r="R382" s="90"/>
      <c r="S382" s="44">
        <v>533147</v>
      </c>
      <c r="T382" s="44">
        <v>5</v>
      </c>
      <c r="U382" s="90">
        <f t="shared" si="21"/>
        <v>0</v>
      </c>
      <c r="V382" s="44">
        <f t="shared" si="22"/>
        <v>0.54166666666666652</v>
      </c>
    </row>
    <row r="383" spans="18:22" x14ac:dyDescent="0.3">
      <c r="R383" s="90"/>
      <c r="S383" s="44">
        <v>535030</v>
      </c>
      <c r="T383" s="44">
        <v>3</v>
      </c>
      <c r="U383" s="90">
        <f t="shared" si="21"/>
        <v>0</v>
      </c>
      <c r="V383" s="44">
        <f t="shared" si="22"/>
        <v>0.56249999999999989</v>
      </c>
    </row>
    <row r="384" spans="18:22" x14ac:dyDescent="0.3">
      <c r="R384" s="90"/>
      <c r="S384" s="44">
        <v>539172</v>
      </c>
      <c r="T384" s="44">
        <v>12</v>
      </c>
      <c r="U384" s="90">
        <f t="shared" si="21"/>
        <v>0</v>
      </c>
      <c r="V384" s="44">
        <f t="shared" si="22"/>
        <v>0.58333333333333326</v>
      </c>
    </row>
    <row r="385" spans="18:22" x14ac:dyDescent="0.3">
      <c r="R385" s="90"/>
      <c r="S385" s="44">
        <v>541042</v>
      </c>
      <c r="T385" s="44">
        <v>4</v>
      </c>
      <c r="U385" s="90">
        <f t="shared" si="21"/>
        <v>0</v>
      </c>
      <c r="V385" s="44">
        <f t="shared" si="22"/>
        <v>0.60416666666666663</v>
      </c>
    </row>
    <row r="386" spans="18:22" x14ac:dyDescent="0.3">
      <c r="R386" s="90"/>
      <c r="S386" s="44">
        <v>541917</v>
      </c>
      <c r="T386" s="44">
        <v>12</v>
      </c>
      <c r="U386" s="90">
        <f t="shared" si="21"/>
        <v>0</v>
      </c>
      <c r="V386" s="44">
        <f t="shared" si="22"/>
        <v>0.625</v>
      </c>
    </row>
    <row r="387" spans="18:22" x14ac:dyDescent="0.3">
      <c r="R387" s="90"/>
      <c r="S387" s="44">
        <v>541922</v>
      </c>
      <c r="T387" s="44">
        <v>8</v>
      </c>
      <c r="U387" s="90">
        <f t="shared" si="21"/>
        <v>0</v>
      </c>
      <c r="V387" s="44">
        <f t="shared" si="22"/>
        <v>0.64583333333333337</v>
      </c>
    </row>
    <row r="388" spans="18:22" x14ac:dyDescent="0.3">
      <c r="R388" s="90"/>
      <c r="S388" s="44">
        <v>541933</v>
      </c>
      <c r="T388" s="44">
        <v>14</v>
      </c>
      <c r="U388" s="90">
        <f t="shared" ref="U388:U451" si="23">R388/$R$724</f>
        <v>0</v>
      </c>
      <c r="V388" s="44">
        <f t="shared" si="22"/>
        <v>0.66666666666666674</v>
      </c>
    </row>
    <row r="389" spans="18:22" x14ac:dyDescent="0.3">
      <c r="R389" s="90"/>
      <c r="S389" s="44">
        <v>543331</v>
      </c>
      <c r="T389" s="44">
        <v>4</v>
      </c>
      <c r="U389" s="90">
        <f t="shared" si="23"/>
        <v>0</v>
      </c>
      <c r="V389" s="44">
        <f t="shared" si="22"/>
        <v>0.68750000000000011</v>
      </c>
    </row>
    <row r="390" spans="18:22" x14ac:dyDescent="0.3">
      <c r="R390" s="90"/>
      <c r="S390" s="44">
        <v>545217</v>
      </c>
      <c r="T390" s="44">
        <v>8</v>
      </c>
      <c r="U390" s="90">
        <f t="shared" si="23"/>
        <v>0</v>
      </c>
      <c r="V390" s="44">
        <f t="shared" si="22"/>
        <v>0.70833333333333348</v>
      </c>
    </row>
    <row r="391" spans="18:22" x14ac:dyDescent="0.3">
      <c r="R391" s="90"/>
      <c r="S391" s="44">
        <v>547609</v>
      </c>
      <c r="T391" s="44">
        <v>11</v>
      </c>
      <c r="U391" s="90">
        <f t="shared" si="23"/>
        <v>0</v>
      </c>
      <c r="V391" s="44">
        <f t="shared" si="22"/>
        <v>0.72916666666666685</v>
      </c>
    </row>
    <row r="392" spans="18:22" x14ac:dyDescent="0.3">
      <c r="R392" s="90"/>
      <c r="S392" s="44">
        <v>550887</v>
      </c>
      <c r="T392" s="44">
        <v>14</v>
      </c>
      <c r="U392" s="90">
        <f t="shared" si="23"/>
        <v>0</v>
      </c>
      <c r="V392" s="44">
        <f t="shared" si="22"/>
        <v>0.75000000000000022</v>
      </c>
    </row>
    <row r="393" spans="18:22" x14ac:dyDescent="0.3">
      <c r="R393" s="90"/>
      <c r="S393" s="44">
        <v>552405</v>
      </c>
      <c r="T393" s="44">
        <v>11</v>
      </c>
      <c r="U393" s="90">
        <f t="shared" si="23"/>
        <v>0</v>
      </c>
      <c r="V393" s="44">
        <f t="shared" si="22"/>
        <v>0.77083333333333359</v>
      </c>
    </row>
    <row r="394" spans="18:22" x14ac:dyDescent="0.3">
      <c r="R394" s="90"/>
      <c r="S394" s="44">
        <v>552835</v>
      </c>
      <c r="T394" s="44">
        <v>11</v>
      </c>
      <c r="U394" s="90">
        <f t="shared" si="23"/>
        <v>0</v>
      </c>
      <c r="V394" s="44">
        <f t="shared" si="22"/>
        <v>0.79166666666666696</v>
      </c>
    </row>
    <row r="395" spans="18:22" x14ac:dyDescent="0.3">
      <c r="R395" s="90"/>
      <c r="S395" s="44">
        <v>553161</v>
      </c>
      <c r="T395" s="44">
        <v>0</v>
      </c>
      <c r="U395" s="90">
        <f t="shared" si="23"/>
        <v>0</v>
      </c>
      <c r="V395" s="44">
        <f t="shared" si="22"/>
        <v>0.81250000000000033</v>
      </c>
    </row>
    <row r="396" spans="18:22" x14ac:dyDescent="0.3">
      <c r="R396" s="90"/>
      <c r="S396" s="44">
        <v>553701</v>
      </c>
      <c r="T396" s="44">
        <v>4</v>
      </c>
      <c r="U396" s="90">
        <f t="shared" si="23"/>
        <v>0</v>
      </c>
      <c r="V396" s="44">
        <f t="shared" si="22"/>
        <v>0.8333333333333337</v>
      </c>
    </row>
    <row r="397" spans="18:22" x14ac:dyDescent="0.3">
      <c r="R397" s="90"/>
      <c r="S397" s="44">
        <v>561884</v>
      </c>
      <c r="T397" s="44">
        <v>7</v>
      </c>
      <c r="U397" s="90">
        <f t="shared" si="23"/>
        <v>0</v>
      </c>
      <c r="V397" s="44">
        <f t="shared" si="22"/>
        <v>0.85416666666666707</v>
      </c>
    </row>
    <row r="398" spans="18:22" x14ac:dyDescent="0.3">
      <c r="R398" s="90"/>
      <c r="S398" s="44">
        <v>564863</v>
      </c>
      <c r="T398" s="44">
        <v>15</v>
      </c>
      <c r="U398" s="90">
        <f t="shared" si="23"/>
        <v>0</v>
      </c>
      <c r="V398" s="44">
        <f t="shared" si="22"/>
        <v>0.87500000000000044</v>
      </c>
    </row>
    <row r="399" spans="18:22" x14ac:dyDescent="0.3">
      <c r="R399" s="90"/>
      <c r="S399" s="44">
        <v>564871</v>
      </c>
      <c r="T399" s="44">
        <v>15</v>
      </c>
      <c r="U399" s="90">
        <f t="shared" si="23"/>
        <v>0</v>
      </c>
      <c r="V399" s="44">
        <f t="shared" si="22"/>
        <v>0.89583333333333381</v>
      </c>
    </row>
    <row r="400" spans="18:22" x14ac:dyDescent="0.3">
      <c r="R400" s="90"/>
      <c r="S400" s="44">
        <v>564935</v>
      </c>
      <c r="T400" s="44">
        <v>8</v>
      </c>
      <c r="U400" s="90">
        <f t="shared" si="23"/>
        <v>0</v>
      </c>
      <c r="V400" s="44">
        <f t="shared" si="22"/>
        <v>0.91666666666666718</v>
      </c>
    </row>
    <row r="401" spans="18:22" x14ac:dyDescent="0.3">
      <c r="R401" s="90"/>
      <c r="S401" s="44">
        <v>564968</v>
      </c>
      <c r="T401" s="44">
        <v>13</v>
      </c>
      <c r="U401" s="90">
        <f t="shared" si="23"/>
        <v>0</v>
      </c>
      <c r="V401" s="44">
        <f t="shared" si="22"/>
        <v>0.93750000000000056</v>
      </c>
    </row>
    <row r="402" spans="18:22" x14ac:dyDescent="0.3">
      <c r="R402" s="90"/>
      <c r="S402" s="44">
        <v>565195</v>
      </c>
      <c r="T402" s="44">
        <v>1</v>
      </c>
      <c r="U402" s="90">
        <f t="shared" si="23"/>
        <v>0</v>
      </c>
      <c r="V402" s="44">
        <f t="shared" si="22"/>
        <v>0.95833333333333393</v>
      </c>
    </row>
    <row r="403" spans="18:22" x14ac:dyDescent="0.3">
      <c r="R403" s="90"/>
      <c r="S403" s="44">
        <v>566623</v>
      </c>
      <c r="T403" s="44">
        <v>3</v>
      </c>
      <c r="U403" s="90">
        <f t="shared" si="23"/>
        <v>0</v>
      </c>
      <c r="V403" s="44">
        <f t="shared" si="22"/>
        <v>0.9791666666666673</v>
      </c>
    </row>
    <row r="404" spans="18:22" x14ac:dyDescent="0.3">
      <c r="R404" s="93"/>
      <c r="S404" s="44">
        <v>569572</v>
      </c>
      <c r="T404" s="44">
        <v>4</v>
      </c>
      <c r="U404" s="93">
        <f t="shared" si="23"/>
        <v>0</v>
      </c>
      <c r="V404" s="44">
        <f t="shared" si="22"/>
        <v>1.0000000000000007</v>
      </c>
    </row>
    <row r="405" spans="18:22" x14ac:dyDescent="0.3">
      <c r="R405" s="92">
        <v>9</v>
      </c>
      <c r="S405" s="44">
        <v>505837</v>
      </c>
      <c r="T405" s="44">
        <v>3</v>
      </c>
      <c r="U405" s="92">
        <f t="shared" si="23"/>
        <v>0.6</v>
      </c>
      <c r="V405" s="44">
        <f>1/COUNT($S$405:$S$441)</f>
        <v>2.7027027027027029E-2</v>
      </c>
    </row>
    <row r="406" spans="18:22" x14ac:dyDescent="0.3">
      <c r="R406" s="90"/>
      <c r="S406" s="44">
        <v>512635</v>
      </c>
      <c r="T406" s="44">
        <v>6</v>
      </c>
      <c r="U406" s="90">
        <f t="shared" si="23"/>
        <v>0</v>
      </c>
      <c r="V406" s="44">
        <f>V405+1/COUNT($S$405:$S$441)</f>
        <v>5.4054054054054057E-2</v>
      </c>
    </row>
    <row r="407" spans="18:22" x14ac:dyDescent="0.3">
      <c r="R407" s="90"/>
      <c r="S407" s="44">
        <v>514892</v>
      </c>
      <c r="T407" s="44">
        <v>13</v>
      </c>
      <c r="U407" s="90">
        <f t="shared" si="23"/>
        <v>0</v>
      </c>
      <c r="V407" s="44">
        <f t="shared" ref="V407:V441" si="24">V406+1/COUNT($S$405:$S$441)</f>
        <v>8.1081081081081086E-2</v>
      </c>
    </row>
    <row r="408" spans="18:22" x14ac:dyDescent="0.3">
      <c r="R408" s="90"/>
      <c r="S408" s="44">
        <v>515706</v>
      </c>
      <c r="T408" s="44">
        <v>13</v>
      </c>
      <c r="U408" s="90">
        <f t="shared" si="23"/>
        <v>0</v>
      </c>
      <c r="V408" s="44">
        <f t="shared" si="24"/>
        <v>0.10810810810810811</v>
      </c>
    </row>
    <row r="409" spans="18:22" x14ac:dyDescent="0.3">
      <c r="R409" s="90"/>
      <c r="S409" s="44">
        <v>515731</v>
      </c>
      <c r="T409" s="44">
        <v>11</v>
      </c>
      <c r="U409" s="90">
        <f t="shared" si="23"/>
        <v>0</v>
      </c>
      <c r="V409" s="44">
        <f t="shared" si="24"/>
        <v>0.13513513513513514</v>
      </c>
    </row>
    <row r="410" spans="18:22" x14ac:dyDescent="0.3">
      <c r="R410" s="90"/>
      <c r="S410" s="44">
        <v>516720</v>
      </c>
      <c r="T410" s="44">
        <v>6</v>
      </c>
      <c r="U410" s="90">
        <f t="shared" si="23"/>
        <v>0</v>
      </c>
      <c r="V410" s="44">
        <f t="shared" si="24"/>
        <v>0.16216216216216217</v>
      </c>
    </row>
    <row r="411" spans="18:22" x14ac:dyDescent="0.3">
      <c r="R411" s="90"/>
      <c r="S411" s="44">
        <v>521863</v>
      </c>
      <c r="T411" s="44">
        <v>1</v>
      </c>
      <c r="U411" s="90">
        <f t="shared" si="23"/>
        <v>0</v>
      </c>
      <c r="V411" s="44">
        <f t="shared" si="24"/>
        <v>0.1891891891891892</v>
      </c>
    </row>
    <row r="412" spans="18:22" x14ac:dyDescent="0.3">
      <c r="R412" s="90"/>
      <c r="S412" s="44">
        <v>523470</v>
      </c>
      <c r="T412" s="44">
        <v>2</v>
      </c>
      <c r="U412" s="90">
        <f t="shared" si="23"/>
        <v>0</v>
      </c>
      <c r="V412" s="44">
        <f t="shared" si="24"/>
        <v>0.21621621621621623</v>
      </c>
    </row>
    <row r="413" spans="18:22" x14ac:dyDescent="0.3">
      <c r="R413" s="90"/>
      <c r="S413" s="44">
        <v>526360</v>
      </c>
      <c r="T413" s="44">
        <v>6</v>
      </c>
      <c r="U413" s="90">
        <f t="shared" si="23"/>
        <v>0</v>
      </c>
      <c r="V413" s="44">
        <f t="shared" si="24"/>
        <v>0.24324324324324326</v>
      </c>
    </row>
    <row r="414" spans="18:22" x14ac:dyDescent="0.3">
      <c r="R414" s="90"/>
      <c r="S414" s="44">
        <v>527165</v>
      </c>
      <c r="T414" s="44">
        <v>11</v>
      </c>
      <c r="U414" s="90">
        <f t="shared" si="23"/>
        <v>0</v>
      </c>
      <c r="V414" s="44">
        <f t="shared" si="24"/>
        <v>0.27027027027027029</v>
      </c>
    </row>
    <row r="415" spans="18:22" x14ac:dyDescent="0.3">
      <c r="R415" s="90"/>
      <c r="S415" s="44">
        <v>527967</v>
      </c>
      <c r="T415" s="44">
        <v>4</v>
      </c>
      <c r="U415" s="90">
        <f t="shared" si="23"/>
        <v>0</v>
      </c>
      <c r="V415" s="44">
        <f t="shared" si="24"/>
        <v>0.29729729729729731</v>
      </c>
    </row>
    <row r="416" spans="18:22" x14ac:dyDescent="0.3">
      <c r="R416" s="90"/>
      <c r="S416" s="44">
        <v>531952</v>
      </c>
      <c r="T416" s="44">
        <v>3</v>
      </c>
      <c r="U416" s="90">
        <f t="shared" si="23"/>
        <v>0</v>
      </c>
      <c r="V416" s="44">
        <f t="shared" si="24"/>
        <v>0.32432432432432434</v>
      </c>
    </row>
    <row r="417" spans="18:22" x14ac:dyDescent="0.3">
      <c r="R417" s="90"/>
      <c r="S417" s="44">
        <v>531991</v>
      </c>
      <c r="T417" s="44">
        <v>10</v>
      </c>
      <c r="U417" s="90">
        <f t="shared" si="23"/>
        <v>0</v>
      </c>
      <c r="V417" s="44">
        <f t="shared" si="24"/>
        <v>0.35135135135135137</v>
      </c>
    </row>
    <row r="418" spans="18:22" x14ac:dyDescent="0.3">
      <c r="R418" s="90"/>
      <c r="S418" s="44">
        <v>533311</v>
      </c>
      <c r="T418" s="44">
        <v>8</v>
      </c>
      <c r="U418" s="90">
        <f t="shared" si="23"/>
        <v>0</v>
      </c>
      <c r="V418" s="44">
        <f t="shared" si="24"/>
        <v>0.3783783783783784</v>
      </c>
    </row>
    <row r="419" spans="18:22" x14ac:dyDescent="0.3">
      <c r="R419" s="90"/>
      <c r="S419" s="44">
        <v>533314</v>
      </c>
      <c r="T419" s="44">
        <v>5</v>
      </c>
      <c r="U419" s="90">
        <f t="shared" si="23"/>
        <v>0</v>
      </c>
      <c r="V419" s="44">
        <f t="shared" si="24"/>
        <v>0.40540540540540543</v>
      </c>
    </row>
    <row r="420" spans="18:22" x14ac:dyDescent="0.3">
      <c r="R420" s="90"/>
      <c r="S420" s="44">
        <v>541932</v>
      </c>
      <c r="T420" s="44">
        <v>14</v>
      </c>
      <c r="U420" s="90">
        <f t="shared" si="23"/>
        <v>0</v>
      </c>
      <c r="V420" s="44">
        <f t="shared" si="24"/>
        <v>0.43243243243243246</v>
      </c>
    </row>
    <row r="421" spans="18:22" x14ac:dyDescent="0.3">
      <c r="R421" s="90"/>
      <c r="S421" s="44">
        <v>541935</v>
      </c>
      <c r="T421" s="44">
        <v>10</v>
      </c>
      <c r="U421" s="90">
        <f t="shared" si="23"/>
        <v>0</v>
      </c>
      <c r="V421" s="44">
        <f t="shared" si="24"/>
        <v>0.45945945945945948</v>
      </c>
    </row>
    <row r="422" spans="18:22" x14ac:dyDescent="0.3">
      <c r="R422" s="90"/>
      <c r="S422" s="44">
        <v>541936</v>
      </c>
      <c r="T422" s="44">
        <v>12</v>
      </c>
      <c r="U422" s="90">
        <f t="shared" si="23"/>
        <v>0</v>
      </c>
      <c r="V422" s="44">
        <f t="shared" si="24"/>
        <v>0.48648648648648651</v>
      </c>
    </row>
    <row r="423" spans="18:22" x14ac:dyDescent="0.3">
      <c r="R423" s="90"/>
      <c r="S423" s="44">
        <v>543432</v>
      </c>
      <c r="T423" s="44">
        <v>4</v>
      </c>
      <c r="U423" s="90">
        <f t="shared" si="23"/>
        <v>0</v>
      </c>
      <c r="V423" s="44">
        <f t="shared" si="24"/>
        <v>0.5135135135135136</v>
      </c>
    </row>
    <row r="424" spans="18:22" x14ac:dyDescent="0.3">
      <c r="R424" s="90"/>
      <c r="S424" s="44">
        <v>544368</v>
      </c>
      <c r="T424" s="44">
        <v>1</v>
      </c>
      <c r="U424" s="90">
        <f t="shared" si="23"/>
        <v>0</v>
      </c>
      <c r="V424" s="44">
        <f t="shared" si="24"/>
        <v>0.54054054054054057</v>
      </c>
    </row>
    <row r="425" spans="18:22" x14ac:dyDescent="0.3">
      <c r="R425" s="90"/>
      <c r="S425" s="53">
        <v>544703</v>
      </c>
      <c r="T425" s="53">
        <v>2</v>
      </c>
      <c r="U425" s="90">
        <f t="shared" si="23"/>
        <v>0</v>
      </c>
      <c r="V425" s="44">
        <f t="shared" si="24"/>
        <v>0.56756756756756754</v>
      </c>
    </row>
    <row r="426" spans="18:22" x14ac:dyDescent="0.3">
      <c r="R426" s="90"/>
      <c r="S426" s="44">
        <v>544778</v>
      </c>
      <c r="T426" s="44">
        <v>15</v>
      </c>
      <c r="U426" s="90">
        <f t="shared" si="23"/>
        <v>0</v>
      </c>
      <c r="V426" s="44">
        <f t="shared" si="24"/>
        <v>0.59459459459459452</v>
      </c>
    </row>
    <row r="427" spans="18:22" x14ac:dyDescent="0.3">
      <c r="R427" s="90"/>
      <c r="S427" s="44">
        <v>545611</v>
      </c>
      <c r="T427" s="44">
        <v>2</v>
      </c>
      <c r="U427" s="90">
        <f t="shared" si="23"/>
        <v>0</v>
      </c>
      <c r="V427" s="44">
        <f t="shared" si="24"/>
        <v>0.62162162162162149</v>
      </c>
    </row>
    <row r="428" spans="18:22" x14ac:dyDescent="0.3">
      <c r="R428" s="90"/>
      <c r="S428" s="44">
        <v>546003</v>
      </c>
      <c r="T428" s="44">
        <v>15</v>
      </c>
      <c r="U428" s="90">
        <f t="shared" si="23"/>
        <v>0</v>
      </c>
      <c r="V428" s="44">
        <f t="shared" si="24"/>
        <v>0.64864864864864846</v>
      </c>
    </row>
    <row r="429" spans="18:22" x14ac:dyDescent="0.3">
      <c r="R429" s="90"/>
      <c r="S429" s="44">
        <v>547575</v>
      </c>
      <c r="T429" s="44">
        <v>2</v>
      </c>
      <c r="U429" s="90">
        <f t="shared" si="23"/>
        <v>0</v>
      </c>
      <c r="V429" s="44">
        <f t="shared" si="24"/>
        <v>0.67567567567567544</v>
      </c>
    </row>
    <row r="430" spans="18:22" x14ac:dyDescent="0.3">
      <c r="R430" s="90"/>
      <c r="S430" s="44">
        <v>549335</v>
      </c>
      <c r="T430" s="44">
        <v>14</v>
      </c>
      <c r="U430" s="90">
        <f t="shared" si="23"/>
        <v>0</v>
      </c>
      <c r="V430" s="44">
        <f t="shared" si="24"/>
        <v>0.70270270270270241</v>
      </c>
    </row>
    <row r="431" spans="18:22" x14ac:dyDescent="0.3">
      <c r="R431" s="90"/>
      <c r="S431" s="44">
        <v>550849</v>
      </c>
      <c r="T431" s="44">
        <v>9</v>
      </c>
      <c r="U431" s="90">
        <f t="shared" si="23"/>
        <v>0</v>
      </c>
      <c r="V431" s="44">
        <f t="shared" si="24"/>
        <v>0.72972972972972938</v>
      </c>
    </row>
    <row r="432" spans="18:22" x14ac:dyDescent="0.3">
      <c r="R432" s="90"/>
      <c r="S432" s="44">
        <v>552329</v>
      </c>
      <c r="T432" s="44">
        <v>12</v>
      </c>
      <c r="U432" s="90">
        <f t="shared" si="23"/>
        <v>0</v>
      </c>
      <c r="V432" s="44">
        <f t="shared" si="24"/>
        <v>0.75675675675675635</v>
      </c>
    </row>
    <row r="433" spans="18:22" x14ac:dyDescent="0.3">
      <c r="R433" s="90"/>
      <c r="S433" s="44">
        <v>553153</v>
      </c>
      <c r="T433" s="44">
        <v>2</v>
      </c>
      <c r="U433" s="90">
        <f t="shared" si="23"/>
        <v>0</v>
      </c>
      <c r="V433" s="44">
        <f t="shared" si="24"/>
        <v>0.78378378378378333</v>
      </c>
    </row>
    <row r="434" spans="18:22" x14ac:dyDescent="0.3">
      <c r="R434" s="90"/>
      <c r="S434" s="44">
        <v>555365</v>
      </c>
      <c r="T434" s="44">
        <v>15</v>
      </c>
      <c r="U434" s="90">
        <f t="shared" si="23"/>
        <v>0</v>
      </c>
      <c r="V434" s="44">
        <f t="shared" si="24"/>
        <v>0.8108108108108103</v>
      </c>
    </row>
    <row r="435" spans="18:22" x14ac:dyDescent="0.3">
      <c r="R435" s="90"/>
      <c r="S435" s="44">
        <v>558581</v>
      </c>
      <c r="T435" s="44">
        <v>5</v>
      </c>
      <c r="U435" s="90">
        <f t="shared" si="23"/>
        <v>0</v>
      </c>
      <c r="V435" s="44">
        <f t="shared" si="24"/>
        <v>0.83783783783783727</v>
      </c>
    </row>
    <row r="436" spans="18:22" x14ac:dyDescent="0.3">
      <c r="R436" s="90"/>
      <c r="S436" s="44">
        <v>560106</v>
      </c>
      <c r="T436" s="44">
        <v>8</v>
      </c>
      <c r="U436" s="90">
        <f t="shared" si="23"/>
        <v>0</v>
      </c>
      <c r="V436" s="44">
        <f t="shared" si="24"/>
        <v>0.86486486486486425</v>
      </c>
    </row>
    <row r="437" spans="18:22" x14ac:dyDescent="0.3">
      <c r="R437" s="90"/>
      <c r="S437" s="44">
        <v>560370</v>
      </c>
      <c r="T437" s="44">
        <v>0</v>
      </c>
      <c r="U437" s="90">
        <f t="shared" si="23"/>
        <v>0</v>
      </c>
      <c r="V437" s="44">
        <f t="shared" si="24"/>
        <v>0.89189189189189122</v>
      </c>
    </row>
    <row r="438" spans="18:22" x14ac:dyDescent="0.3">
      <c r="R438" s="90"/>
      <c r="S438" s="44">
        <v>565106</v>
      </c>
      <c r="T438" s="44">
        <v>6</v>
      </c>
      <c r="U438" s="90">
        <f t="shared" si="23"/>
        <v>0</v>
      </c>
      <c r="V438" s="44">
        <f t="shared" si="24"/>
        <v>0.91891891891891819</v>
      </c>
    </row>
    <row r="439" spans="18:22" x14ac:dyDescent="0.3">
      <c r="R439" s="90"/>
      <c r="S439" s="44">
        <v>565134</v>
      </c>
      <c r="T439" s="44">
        <v>15</v>
      </c>
      <c r="U439" s="90">
        <f t="shared" si="23"/>
        <v>0</v>
      </c>
      <c r="V439" s="44">
        <f t="shared" si="24"/>
        <v>0.94594594594594517</v>
      </c>
    </row>
    <row r="440" spans="18:22" x14ac:dyDescent="0.3">
      <c r="R440" s="90"/>
      <c r="S440" s="44">
        <v>567180</v>
      </c>
      <c r="T440" s="44">
        <v>10</v>
      </c>
      <c r="U440" s="90">
        <f t="shared" si="23"/>
        <v>0</v>
      </c>
      <c r="V440" s="44">
        <f t="shared" si="24"/>
        <v>0.97297297297297214</v>
      </c>
    </row>
    <row r="441" spans="18:22" x14ac:dyDescent="0.3">
      <c r="R441" s="93"/>
      <c r="S441" s="44">
        <v>567995</v>
      </c>
      <c r="T441" s="44">
        <v>6</v>
      </c>
      <c r="U441" s="93">
        <f t="shared" si="23"/>
        <v>0</v>
      </c>
      <c r="V441" s="44">
        <f t="shared" si="24"/>
        <v>0.99999999999999911</v>
      </c>
    </row>
    <row r="442" spans="18:22" x14ac:dyDescent="0.3">
      <c r="R442" s="92">
        <v>10</v>
      </c>
      <c r="S442" s="44">
        <v>507166</v>
      </c>
      <c r="T442" s="44">
        <v>12</v>
      </c>
      <c r="U442" s="92">
        <f t="shared" si="23"/>
        <v>0.66666666666666663</v>
      </c>
      <c r="V442" s="44">
        <f>1/COUNT($S$442:$S$499)</f>
        <v>1.7241379310344827E-2</v>
      </c>
    </row>
    <row r="443" spans="18:22" x14ac:dyDescent="0.3">
      <c r="R443" s="90"/>
      <c r="S443" s="44">
        <v>507220</v>
      </c>
      <c r="T443" s="44">
        <v>14</v>
      </c>
      <c r="U443" s="90">
        <f t="shared" si="23"/>
        <v>0</v>
      </c>
      <c r="V443" s="44">
        <f>V442+1/COUNT($S$442:$S$499)</f>
        <v>3.4482758620689655E-2</v>
      </c>
    </row>
    <row r="444" spans="18:22" x14ac:dyDescent="0.3">
      <c r="R444" s="90"/>
      <c r="S444" s="44">
        <v>507344</v>
      </c>
      <c r="T444" s="44">
        <v>6</v>
      </c>
      <c r="U444" s="90">
        <f t="shared" si="23"/>
        <v>0</v>
      </c>
      <c r="V444" s="44">
        <f t="shared" ref="V444:V499" si="25">V443+1/COUNT($S$442:$S$499)</f>
        <v>5.1724137931034482E-2</v>
      </c>
    </row>
    <row r="445" spans="18:22" x14ac:dyDescent="0.3">
      <c r="R445" s="90"/>
      <c r="S445" s="44">
        <v>509070</v>
      </c>
      <c r="T445" s="44">
        <v>11</v>
      </c>
      <c r="U445" s="90">
        <f t="shared" si="23"/>
        <v>0</v>
      </c>
      <c r="V445" s="44">
        <f t="shared" si="25"/>
        <v>6.8965517241379309E-2</v>
      </c>
    </row>
    <row r="446" spans="18:22" x14ac:dyDescent="0.3">
      <c r="R446" s="90"/>
      <c r="S446" s="44">
        <v>509467</v>
      </c>
      <c r="T446" s="44">
        <v>15</v>
      </c>
      <c r="U446" s="90">
        <f t="shared" si="23"/>
        <v>0</v>
      </c>
      <c r="V446" s="44">
        <f t="shared" si="25"/>
        <v>8.6206896551724144E-2</v>
      </c>
    </row>
    <row r="447" spans="18:22" x14ac:dyDescent="0.3">
      <c r="R447" s="90"/>
      <c r="S447" s="44">
        <v>509685</v>
      </c>
      <c r="T447" s="44">
        <v>10</v>
      </c>
      <c r="U447" s="90">
        <f t="shared" si="23"/>
        <v>0</v>
      </c>
      <c r="V447" s="44">
        <f t="shared" si="25"/>
        <v>0.10344827586206898</v>
      </c>
    </row>
    <row r="448" spans="18:22" x14ac:dyDescent="0.3">
      <c r="R448" s="90"/>
      <c r="S448" s="44">
        <v>513203</v>
      </c>
      <c r="T448" s="44">
        <v>12</v>
      </c>
      <c r="U448" s="90">
        <f t="shared" si="23"/>
        <v>0</v>
      </c>
      <c r="V448" s="44">
        <f t="shared" si="25"/>
        <v>0.12068965517241381</v>
      </c>
    </row>
    <row r="449" spans="18:22" x14ac:dyDescent="0.3">
      <c r="R449" s="90"/>
      <c r="S449" s="44">
        <v>513787</v>
      </c>
      <c r="T449" s="44">
        <v>10</v>
      </c>
      <c r="U449" s="90">
        <f t="shared" si="23"/>
        <v>0</v>
      </c>
      <c r="V449" s="44">
        <f t="shared" si="25"/>
        <v>0.13793103448275865</v>
      </c>
    </row>
    <row r="450" spans="18:22" x14ac:dyDescent="0.3">
      <c r="R450" s="90"/>
      <c r="S450" s="44">
        <v>513823</v>
      </c>
      <c r="T450" s="44">
        <v>13</v>
      </c>
      <c r="U450" s="90">
        <f t="shared" si="23"/>
        <v>0</v>
      </c>
      <c r="V450" s="44">
        <f t="shared" si="25"/>
        <v>0.15517241379310348</v>
      </c>
    </row>
    <row r="451" spans="18:22" x14ac:dyDescent="0.3">
      <c r="R451" s="90"/>
      <c r="S451" s="44">
        <v>514852</v>
      </c>
      <c r="T451" s="44">
        <v>2</v>
      </c>
      <c r="U451" s="90">
        <f t="shared" si="23"/>
        <v>0</v>
      </c>
      <c r="V451" s="44">
        <f t="shared" si="25"/>
        <v>0.17241379310344832</v>
      </c>
    </row>
    <row r="452" spans="18:22" x14ac:dyDescent="0.3">
      <c r="R452" s="90"/>
      <c r="S452" s="44">
        <v>515054</v>
      </c>
      <c r="T452" s="44">
        <v>4</v>
      </c>
      <c r="U452" s="90">
        <f t="shared" ref="U452:U515" si="26">R452/$R$724</f>
        <v>0</v>
      </c>
      <c r="V452" s="44">
        <f t="shared" si="25"/>
        <v>0.18965517241379315</v>
      </c>
    </row>
    <row r="453" spans="18:22" x14ac:dyDescent="0.3">
      <c r="R453" s="90"/>
      <c r="S453" s="44">
        <v>515142</v>
      </c>
      <c r="T453" s="44">
        <v>7</v>
      </c>
      <c r="U453" s="90">
        <f t="shared" si="26"/>
        <v>0</v>
      </c>
      <c r="V453" s="44">
        <f t="shared" si="25"/>
        <v>0.20689655172413798</v>
      </c>
    </row>
    <row r="454" spans="18:22" x14ac:dyDescent="0.3">
      <c r="R454" s="90"/>
      <c r="S454" s="44">
        <v>515155</v>
      </c>
      <c r="T454" s="44">
        <v>12</v>
      </c>
      <c r="U454" s="90">
        <f t="shared" si="26"/>
        <v>0</v>
      </c>
      <c r="V454" s="44">
        <f t="shared" si="25"/>
        <v>0.22413793103448282</v>
      </c>
    </row>
    <row r="455" spans="18:22" x14ac:dyDescent="0.3">
      <c r="R455" s="90"/>
      <c r="S455" s="44">
        <v>515728</v>
      </c>
      <c r="T455" s="44">
        <v>4</v>
      </c>
      <c r="U455" s="90">
        <f t="shared" si="26"/>
        <v>0</v>
      </c>
      <c r="V455" s="44">
        <f t="shared" si="25"/>
        <v>0.24137931034482765</v>
      </c>
    </row>
    <row r="456" spans="18:22" x14ac:dyDescent="0.3">
      <c r="R456" s="90"/>
      <c r="S456" s="44">
        <v>515876</v>
      </c>
      <c r="T456" s="44">
        <v>9</v>
      </c>
      <c r="U456" s="90">
        <f t="shared" si="26"/>
        <v>0</v>
      </c>
      <c r="V456" s="44">
        <f t="shared" si="25"/>
        <v>0.25862068965517249</v>
      </c>
    </row>
    <row r="457" spans="18:22" x14ac:dyDescent="0.3">
      <c r="R457" s="90"/>
      <c r="S457" s="44">
        <v>516237</v>
      </c>
      <c r="T457" s="44">
        <v>11</v>
      </c>
      <c r="U457" s="90">
        <f t="shared" si="26"/>
        <v>0</v>
      </c>
      <c r="V457" s="44">
        <f t="shared" si="25"/>
        <v>0.27586206896551729</v>
      </c>
    </row>
    <row r="458" spans="18:22" x14ac:dyDescent="0.3">
      <c r="R458" s="90"/>
      <c r="S458" s="44">
        <v>516722</v>
      </c>
      <c r="T458" s="44">
        <v>3</v>
      </c>
      <c r="U458" s="90">
        <f t="shared" si="26"/>
        <v>0</v>
      </c>
      <c r="V458" s="44">
        <f t="shared" si="25"/>
        <v>0.2931034482758621</v>
      </c>
    </row>
    <row r="459" spans="18:22" x14ac:dyDescent="0.3">
      <c r="R459" s="90"/>
      <c r="S459" s="44">
        <v>516788</v>
      </c>
      <c r="T459" s="44">
        <v>10</v>
      </c>
      <c r="U459" s="90">
        <f t="shared" si="26"/>
        <v>0</v>
      </c>
      <c r="V459" s="44">
        <f t="shared" si="25"/>
        <v>0.31034482758620691</v>
      </c>
    </row>
    <row r="460" spans="18:22" x14ac:dyDescent="0.3">
      <c r="R460" s="90"/>
      <c r="S460" s="44">
        <v>520048</v>
      </c>
      <c r="T460" s="44">
        <v>11</v>
      </c>
      <c r="U460" s="90">
        <f t="shared" si="26"/>
        <v>0</v>
      </c>
      <c r="V460" s="44">
        <f t="shared" si="25"/>
        <v>0.32758620689655171</v>
      </c>
    </row>
    <row r="461" spans="18:22" x14ac:dyDescent="0.3">
      <c r="R461" s="90"/>
      <c r="S461" s="44">
        <v>523341</v>
      </c>
      <c r="T461" s="44">
        <v>8</v>
      </c>
      <c r="U461" s="90">
        <f t="shared" si="26"/>
        <v>0</v>
      </c>
      <c r="V461" s="44">
        <f t="shared" si="25"/>
        <v>0.34482758620689652</v>
      </c>
    </row>
    <row r="462" spans="18:22" x14ac:dyDescent="0.3">
      <c r="R462" s="90"/>
      <c r="S462" s="44">
        <v>524554</v>
      </c>
      <c r="T462" s="44">
        <v>2</v>
      </c>
      <c r="U462" s="90">
        <f t="shared" si="26"/>
        <v>0</v>
      </c>
      <c r="V462" s="44">
        <f t="shared" si="25"/>
        <v>0.36206896551724133</v>
      </c>
    </row>
    <row r="463" spans="18:22" x14ac:dyDescent="0.3">
      <c r="R463" s="90"/>
      <c r="S463" s="44">
        <v>527814</v>
      </c>
      <c r="T463" s="44">
        <v>4</v>
      </c>
      <c r="U463" s="90">
        <f t="shared" si="26"/>
        <v>0</v>
      </c>
      <c r="V463" s="44">
        <f t="shared" si="25"/>
        <v>0.37931034482758613</v>
      </c>
    </row>
    <row r="464" spans="18:22" x14ac:dyDescent="0.3">
      <c r="R464" s="90"/>
      <c r="S464" s="44">
        <v>529064</v>
      </c>
      <c r="T464" s="44">
        <v>3</v>
      </c>
      <c r="U464" s="90">
        <f t="shared" si="26"/>
        <v>0</v>
      </c>
      <c r="V464" s="44">
        <f t="shared" si="25"/>
        <v>0.39655172413793094</v>
      </c>
    </row>
    <row r="465" spans="18:22" x14ac:dyDescent="0.3">
      <c r="R465" s="90"/>
      <c r="S465" s="44">
        <v>531485</v>
      </c>
      <c r="T465" s="44">
        <v>5</v>
      </c>
      <c r="U465" s="90">
        <f t="shared" si="26"/>
        <v>0</v>
      </c>
      <c r="V465" s="44">
        <f t="shared" si="25"/>
        <v>0.41379310344827575</v>
      </c>
    </row>
    <row r="466" spans="18:22" x14ac:dyDescent="0.3">
      <c r="R466" s="90"/>
      <c r="S466" s="44">
        <v>533295</v>
      </c>
      <c r="T466" s="44">
        <v>5</v>
      </c>
      <c r="U466" s="90">
        <f t="shared" si="26"/>
        <v>0</v>
      </c>
      <c r="V466" s="44">
        <f t="shared" si="25"/>
        <v>0.43103448275862055</v>
      </c>
    </row>
    <row r="467" spans="18:22" x14ac:dyDescent="0.3">
      <c r="R467" s="90"/>
      <c r="S467" s="44">
        <v>533308</v>
      </c>
      <c r="T467" s="44">
        <v>3</v>
      </c>
      <c r="U467" s="90">
        <f t="shared" si="26"/>
        <v>0</v>
      </c>
      <c r="V467" s="44">
        <f t="shared" si="25"/>
        <v>0.44827586206896536</v>
      </c>
    </row>
    <row r="468" spans="18:22" x14ac:dyDescent="0.3">
      <c r="R468" s="90"/>
      <c r="S468" s="44">
        <v>533756</v>
      </c>
      <c r="T468" s="44">
        <v>7</v>
      </c>
      <c r="U468" s="90">
        <f t="shared" si="26"/>
        <v>0</v>
      </c>
      <c r="V468" s="44">
        <f t="shared" si="25"/>
        <v>0.46551724137931016</v>
      </c>
    </row>
    <row r="469" spans="18:22" x14ac:dyDescent="0.3">
      <c r="R469" s="90"/>
      <c r="S469" s="44">
        <v>536021</v>
      </c>
      <c r="T469" s="44">
        <v>9</v>
      </c>
      <c r="U469" s="90">
        <f t="shared" si="26"/>
        <v>0</v>
      </c>
      <c r="V469" s="44">
        <f t="shared" si="25"/>
        <v>0.48275862068965497</v>
      </c>
    </row>
    <row r="470" spans="18:22" x14ac:dyDescent="0.3">
      <c r="R470" s="90"/>
      <c r="S470" s="44">
        <v>536333</v>
      </c>
      <c r="T470" s="44">
        <v>7</v>
      </c>
      <c r="U470" s="90">
        <f t="shared" si="26"/>
        <v>0</v>
      </c>
      <c r="V470" s="44">
        <f t="shared" si="25"/>
        <v>0.49999999999999978</v>
      </c>
    </row>
    <row r="471" spans="18:22" x14ac:dyDescent="0.3">
      <c r="R471" s="90"/>
      <c r="S471" s="44">
        <v>538867</v>
      </c>
      <c r="T471" s="44">
        <v>4</v>
      </c>
      <c r="U471" s="90">
        <f t="shared" si="26"/>
        <v>0</v>
      </c>
      <c r="V471" s="44">
        <f t="shared" si="25"/>
        <v>0.51724137931034464</v>
      </c>
    </row>
    <row r="472" spans="18:22" x14ac:dyDescent="0.3">
      <c r="R472" s="90"/>
      <c r="S472" s="44">
        <v>540797</v>
      </c>
      <c r="T472" s="44">
        <v>1</v>
      </c>
      <c r="U472" s="90">
        <f t="shared" si="26"/>
        <v>0</v>
      </c>
      <c r="V472" s="44">
        <f t="shared" si="25"/>
        <v>0.5344827586206895</v>
      </c>
    </row>
    <row r="473" spans="18:22" x14ac:dyDescent="0.3">
      <c r="R473" s="90"/>
      <c r="S473" s="44">
        <v>541002</v>
      </c>
      <c r="T473" s="44">
        <v>8</v>
      </c>
      <c r="U473" s="90">
        <f t="shared" si="26"/>
        <v>0</v>
      </c>
      <c r="V473" s="44">
        <f t="shared" si="25"/>
        <v>0.55172413793103436</v>
      </c>
    </row>
    <row r="474" spans="18:22" x14ac:dyDescent="0.3">
      <c r="R474" s="90"/>
      <c r="S474" s="44">
        <v>541038</v>
      </c>
      <c r="T474" s="44">
        <v>7</v>
      </c>
      <c r="U474" s="90">
        <f t="shared" si="26"/>
        <v>0</v>
      </c>
      <c r="V474" s="44">
        <f t="shared" si="25"/>
        <v>0.56896551724137923</v>
      </c>
    </row>
    <row r="475" spans="18:22" x14ac:dyDescent="0.3">
      <c r="R475" s="90"/>
      <c r="S475" s="44">
        <v>544142</v>
      </c>
      <c r="T475" s="44">
        <v>1</v>
      </c>
      <c r="U475" s="90">
        <f t="shared" si="26"/>
        <v>0</v>
      </c>
      <c r="V475" s="44">
        <f t="shared" si="25"/>
        <v>0.58620689655172409</v>
      </c>
    </row>
    <row r="476" spans="18:22" x14ac:dyDescent="0.3">
      <c r="R476" s="90"/>
      <c r="S476" s="44">
        <v>545222</v>
      </c>
      <c r="T476" s="44">
        <v>10</v>
      </c>
      <c r="U476" s="90">
        <f t="shared" si="26"/>
        <v>0</v>
      </c>
      <c r="V476" s="44">
        <f t="shared" si="25"/>
        <v>0.60344827586206895</v>
      </c>
    </row>
    <row r="477" spans="18:22" x14ac:dyDescent="0.3">
      <c r="R477" s="90"/>
      <c r="S477" s="44">
        <v>546692</v>
      </c>
      <c r="T477" s="44">
        <v>3</v>
      </c>
      <c r="U477" s="90">
        <f t="shared" si="26"/>
        <v>0</v>
      </c>
      <c r="V477" s="44">
        <f t="shared" si="25"/>
        <v>0.62068965517241381</v>
      </c>
    </row>
    <row r="478" spans="18:22" x14ac:dyDescent="0.3">
      <c r="R478" s="90"/>
      <c r="S478" s="44">
        <v>547999</v>
      </c>
      <c r="T478" s="44">
        <v>7</v>
      </c>
      <c r="U478" s="90">
        <f t="shared" si="26"/>
        <v>0</v>
      </c>
      <c r="V478" s="44">
        <f t="shared" si="25"/>
        <v>0.63793103448275867</v>
      </c>
    </row>
    <row r="479" spans="18:22" x14ac:dyDescent="0.3">
      <c r="R479" s="90"/>
      <c r="S479" s="44">
        <v>548395</v>
      </c>
      <c r="T479" s="44">
        <v>10</v>
      </c>
      <c r="U479" s="90">
        <f t="shared" si="26"/>
        <v>0</v>
      </c>
      <c r="V479" s="44">
        <f t="shared" si="25"/>
        <v>0.65517241379310354</v>
      </c>
    </row>
    <row r="480" spans="18:22" x14ac:dyDescent="0.3">
      <c r="R480" s="90"/>
      <c r="S480" s="44">
        <v>549163</v>
      </c>
      <c r="T480" s="44">
        <v>9</v>
      </c>
      <c r="U480" s="90">
        <f t="shared" si="26"/>
        <v>0</v>
      </c>
      <c r="V480" s="44">
        <f t="shared" si="25"/>
        <v>0.6724137931034484</v>
      </c>
    </row>
    <row r="481" spans="18:22" x14ac:dyDescent="0.3">
      <c r="R481" s="90"/>
      <c r="S481" s="44">
        <v>549778</v>
      </c>
      <c r="T481" s="44">
        <v>3</v>
      </c>
      <c r="U481" s="90">
        <f t="shared" si="26"/>
        <v>0</v>
      </c>
      <c r="V481" s="44">
        <f t="shared" si="25"/>
        <v>0.68965517241379326</v>
      </c>
    </row>
    <row r="482" spans="18:22" x14ac:dyDescent="0.3">
      <c r="R482" s="90"/>
      <c r="S482" s="44">
        <v>550889</v>
      </c>
      <c r="T482" s="44">
        <v>2</v>
      </c>
      <c r="U482" s="90">
        <f t="shared" si="26"/>
        <v>0</v>
      </c>
      <c r="V482" s="44">
        <f t="shared" si="25"/>
        <v>0.70689655172413812</v>
      </c>
    </row>
    <row r="483" spans="18:22" x14ac:dyDescent="0.3">
      <c r="R483" s="90"/>
      <c r="S483" s="44">
        <v>550890</v>
      </c>
      <c r="T483" s="44">
        <v>14</v>
      </c>
      <c r="U483" s="90">
        <f t="shared" si="26"/>
        <v>0</v>
      </c>
      <c r="V483" s="44">
        <f t="shared" si="25"/>
        <v>0.72413793103448298</v>
      </c>
    </row>
    <row r="484" spans="18:22" x14ac:dyDescent="0.3">
      <c r="R484" s="90"/>
      <c r="S484" s="44">
        <v>552685</v>
      </c>
      <c r="T484" s="44">
        <v>6</v>
      </c>
      <c r="U484" s="90">
        <f t="shared" si="26"/>
        <v>0</v>
      </c>
      <c r="V484" s="44">
        <f t="shared" si="25"/>
        <v>0.74137931034482785</v>
      </c>
    </row>
    <row r="485" spans="18:22" x14ac:dyDescent="0.3">
      <c r="R485" s="90"/>
      <c r="S485" s="44">
        <v>552699</v>
      </c>
      <c r="T485" s="44">
        <v>14</v>
      </c>
      <c r="U485" s="90">
        <f t="shared" si="26"/>
        <v>0</v>
      </c>
      <c r="V485" s="44">
        <f t="shared" si="25"/>
        <v>0.75862068965517271</v>
      </c>
    </row>
    <row r="486" spans="18:22" x14ac:dyDescent="0.3">
      <c r="R486" s="90"/>
      <c r="S486" s="44">
        <v>553782</v>
      </c>
      <c r="T486" s="44">
        <v>9</v>
      </c>
      <c r="U486" s="90">
        <f t="shared" si="26"/>
        <v>0</v>
      </c>
      <c r="V486" s="44">
        <f t="shared" si="25"/>
        <v>0.77586206896551757</v>
      </c>
    </row>
    <row r="487" spans="18:22" x14ac:dyDescent="0.3">
      <c r="R487" s="90"/>
      <c r="S487" s="44">
        <v>557626</v>
      </c>
      <c r="T487" s="44">
        <v>1</v>
      </c>
      <c r="U487" s="90">
        <f t="shared" si="26"/>
        <v>0</v>
      </c>
      <c r="V487" s="44">
        <f t="shared" si="25"/>
        <v>0.79310344827586243</v>
      </c>
    </row>
    <row r="488" spans="18:22" x14ac:dyDescent="0.3">
      <c r="R488" s="90"/>
      <c r="S488" s="44">
        <v>558053</v>
      </c>
      <c r="T488" s="44">
        <v>10</v>
      </c>
      <c r="U488" s="90">
        <f t="shared" si="26"/>
        <v>0</v>
      </c>
      <c r="V488" s="44">
        <f t="shared" si="25"/>
        <v>0.81034482758620729</v>
      </c>
    </row>
    <row r="489" spans="18:22" x14ac:dyDescent="0.3">
      <c r="R489" s="90"/>
      <c r="S489" s="44">
        <v>558754</v>
      </c>
      <c r="T489" s="44">
        <v>14</v>
      </c>
      <c r="U489" s="90">
        <f t="shared" si="26"/>
        <v>0</v>
      </c>
      <c r="V489" s="44">
        <f t="shared" si="25"/>
        <v>0.82758620689655216</v>
      </c>
    </row>
    <row r="490" spans="18:22" x14ac:dyDescent="0.3">
      <c r="R490" s="90"/>
      <c r="S490" s="44">
        <v>560090</v>
      </c>
      <c r="T490" s="44">
        <v>14</v>
      </c>
      <c r="U490" s="90">
        <f t="shared" si="26"/>
        <v>0</v>
      </c>
      <c r="V490" s="44">
        <f t="shared" si="25"/>
        <v>0.84482758620689702</v>
      </c>
    </row>
    <row r="491" spans="18:22" x14ac:dyDescent="0.3">
      <c r="R491" s="90"/>
      <c r="S491" s="44">
        <v>560142</v>
      </c>
      <c r="T491" s="44">
        <v>1</v>
      </c>
      <c r="U491" s="90">
        <f t="shared" si="26"/>
        <v>0</v>
      </c>
      <c r="V491" s="44">
        <f t="shared" si="25"/>
        <v>0.86206896551724188</v>
      </c>
    </row>
    <row r="492" spans="18:22" x14ac:dyDescent="0.3">
      <c r="R492" s="90"/>
      <c r="S492" s="44">
        <v>561758</v>
      </c>
      <c r="T492" s="44">
        <v>7</v>
      </c>
      <c r="U492" s="90">
        <f t="shared" si="26"/>
        <v>0</v>
      </c>
      <c r="V492" s="44">
        <f t="shared" si="25"/>
        <v>0.87931034482758674</v>
      </c>
    </row>
    <row r="493" spans="18:22" x14ac:dyDescent="0.3">
      <c r="R493" s="90"/>
      <c r="S493" s="44">
        <v>562654</v>
      </c>
      <c r="T493" s="44">
        <v>5</v>
      </c>
      <c r="U493" s="90">
        <f t="shared" si="26"/>
        <v>0</v>
      </c>
      <c r="V493" s="44">
        <f t="shared" si="25"/>
        <v>0.8965517241379316</v>
      </c>
    </row>
    <row r="494" spans="18:22" x14ac:dyDescent="0.3">
      <c r="R494" s="90"/>
      <c r="S494" s="44">
        <v>564882</v>
      </c>
      <c r="T494" s="44">
        <v>4</v>
      </c>
      <c r="U494" s="90">
        <f t="shared" si="26"/>
        <v>0</v>
      </c>
      <c r="V494" s="44">
        <f t="shared" si="25"/>
        <v>0.91379310344827647</v>
      </c>
    </row>
    <row r="495" spans="18:22" x14ac:dyDescent="0.3">
      <c r="R495" s="90"/>
      <c r="S495" s="44">
        <v>564954</v>
      </c>
      <c r="T495" s="44">
        <v>11</v>
      </c>
      <c r="U495" s="90">
        <f t="shared" si="26"/>
        <v>0</v>
      </c>
      <c r="V495" s="44">
        <f t="shared" si="25"/>
        <v>0.93103448275862133</v>
      </c>
    </row>
    <row r="496" spans="18:22" x14ac:dyDescent="0.3">
      <c r="R496" s="90"/>
      <c r="S496" s="44">
        <v>564992</v>
      </c>
      <c r="T496" s="44">
        <v>6</v>
      </c>
      <c r="U496" s="90">
        <f t="shared" si="26"/>
        <v>0</v>
      </c>
      <c r="V496" s="44">
        <f t="shared" si="25"/>
        <v>0.94827586206896619</v>
      </c>
    </row>
    <row r="497" spans="18:22" x14ac:dyDescent="0.3">
      <c r="R497" s="90"/>
      <c r="S497" s="44">
        <v>567869</v>
      </c>
      <c r="T497" s="44">
        <v>4</v>
      </c>
      <c r="U497" s="90">
        <f t="shared" si="26"/>
        <v>0</v>
      </c>
      <c r="V497" s="44">
        <f t="shared" si="25"/>
        <v>0.96551724137931105</v>
      </c>
    </row>
    <row r="498" spans="18:22" x14ac:dyDescent="0.3">
      <c r="R498" s="90"/>
      <c r="S498" s="44">
        <v>568747</v>
      </c>
      <c r="T498" s="44">
        <v>1</v>
      </c>
      <c r="U498" s="90">
        <f t="shared" si="26"/>
        <v>0</v>
      </c>
      <c r="V498" s="44">
        <f t="shared" si="25"/>
        <v>0.98275862068965592</v>
      </c>
    </row>
    <row r="499" spans="18:22" x14ac:dyDescent="0.3">
      <c r="R499" s="93"/>
      <c r="S499" s="44">
        <v>568769</v>
      </c>
      <c r="T499" s="44">
        <v>4</v>
      </c>
      <c r="U499" s="93">
        <f t="shared" si="26"/>
        <v>0</v>
      </c>
      <c r="V499" s="44">
        <f t="shared" si="25"/>
        <v>1.0000000000000007</v>
      </c>
    </row>
    <row r="500" spans="18:22" x14ac:dyDescent="0.3">
      <c r="R500" s="92">
        <v>11</v>
      </c>
      <c r="S500" s="44">
        <v>505796</v>
      </c>
      <c r="T500" s="44">
        <v>7</v>
      </c>
      <c r="U500" s="92">
        <f t="shared" si="26"/>
        <v>0.73333333333333328</v>
      </c>
      <c r="V500" s="44">
        <f>1/COUNT($S$500:$S$547)</f>
        <v>2.0833333333333332E-2</v>
      </c>
    </row>
    <row r="501" spans="18:22" x14ac:dyDescent="0.3">
      <c r="R501" s="90"/>
      <c r="S501" s="44">
        <v>505828</v>
      </c>
      <c r="T501" s="44">
        <v>1</v>
      </c>
      <c r="U501" s="90">
        <f t="shared" si="26"/>
        <v>0</v>
      </c>
      <c r="V501" s="44">
        <f>V500+1/COUNT($S$500:$S$547)</f>
        <v>4.1666666666666664E-2</v>
      </c>
    </row>
    <row r="502" spans="18:22" x14ac:dyDescent="0.3">
      <c r="R502" s="90"/>
      <c r="S502" s="44">
        <v>506134</v>
      </c>
      <c r="T502" s="44">
        <v>10</v>
      </c>
      <c r="U502" s="90">
        <f t="shared" si="26"/>
        <v>0</v>
      </c>
      <c r="V502" s="44">
        <f t="shared" ref="V502:V547" si="27">V501+1/COUNT($S$500:$S$547)</f>
        <v>6.25E-2</v>
      </c>
    </row>
    <row r="503" spans="18:22" x14ac:dyDescent="0.3">
      <c r="R503" s="90"/>
      <c r="S503" s="44">
        <v>507248</v>
      </c>
      <c r="T503" s="44">
        <v>13</v>
      </c>
      <c r="U503" s="90">
        <f t="shared" si="26"/>
        <v>0</v>
      </c>
      <c r="V503" s="44">
        <f t="shared" si="27"/>
        <v>8.3333333333333329E-2</v>
      </c>
    </row>
    <row r="504" spans="18:22" x14ac:dyDescent="0.3">
      <c r="R504" s="90"/>
      <c r="S504" s="44">
        <v>509123</v>
      </c>
      <c r="T504" s="44">
        <v>5</v>
      </c>
      <c r="U504" s="90">
        <f t="shared" si="26"/>
        <v>0</v>
      </c>
      <c r="V504" s="44">
        <f t="shared" si="27"/>
        <v>0.10416666666666666</v>
      </c>
    </row>
    <row r="505" spans="18:22" x14ac:dyDescent="0.3">
      <c r="R505" s="90"/>
      <c r="S505" s="44">
        <v>509689</v>
      </c>
      <c r="T505" s="44">
        <v>10</v>
      </c>
      <c r="U505" s="90">
        <f t="shared" si="26"/>
        <v>0</v>
      </c>
      <c r="V505" s="44">
        <f t="shared" si="27"/>
        <v>0.12499999999999999</v>
      </c>
    </row>
    <row r="506" spans="18:22" x14ac:dyDescent="0.3">
      <c r="R506" s="90"/>
      <c r="S506" s="44">
        <v>511077</v>
      </c>
      <c r="T506" s="44">
        <v>11</v>
      </c>
      <c r="U506" s="90">
        <f t="shared" si="26"/>
        <v>0</v>
      </c>
      <c r="V506" s="44">
        <f t="shared" si="27"/>
        <v>0.14583333333333331</v>
      </c>
    </row>
    <row r="507" spans="18:22" x14ac:dyDescent="0.3">
      <c r="R507" s="90"/>
      <c r="S507" s="44">
        <v>513348</v>
      </c>
      <c r="T507" s="44">
        <v>9</v>
      </c>
      <c r="U507" s="90">
        <f t="shared" si="26"/>
        <v>0</v>
      </c>
      <c r="V507" s="44">
        <f t="shared" si="27"/>
        <v>0.16666666666666666</v>
      </c>
    </row>
    <row r="508" spans="18:22" x14ac:dyDescent="0.3">
      <c r="R508" s="90"/>
      <c r="S508" s="44">
        <v>513397</v>
      </c>
      <c r="T508" s="44">
        <v>10</v>
      </c>
      <c r="U508" s="90">
        <f t="shared" si="26"/>
        <v>0</v>
      </c>
      <c r="V508" s="44">
        <f t="shared" si="27"/>
        <v>0.1875</v>
      </c>
    </row>
    <row r="509" spans="18:22" x14ac:dyDescent="0.3">
      <c r="R509" s="90"/>
      <c r="S509" s="44">
        <v>513970</v>
      </c>
      <c r="T509" s="44">
        <v>10</v>
      </c>
      <c r="U509" s="90">
        <f t="shared" si="26"/>
        <v>0</v>
      </c>
      <c r="V509" s="44">
        <f t="shared" si="27"/>
        <v>0.20833333333333334</v>
      </c>
    </row>
    <row r="510" spans="18:22" x14ac:dyDescent="0.3">
      <c r="R510" s="90"/>
      <c r="S510" s="44">
        <v>516718</v>
      </c>
      <c r="T510" s="44">
        <v>1</v>
      </c>
      <c r="U510" s="90">
        <f t="shared" si="26"/>
        <v>0</v>
      </c>
      <c r="V510" s="44">
        <f t="shared" si="27"/>
        <v>0.22916666666666669</v>
      </c>
    </row>
    <row r="511" spans="18:22" x14ac:dyDescent="0.3">
      <c r="R511" s="90"/>
      <c r="S511" s="44">
        <v>516919</v>
      </c>
      <c r="T511" s="44">
        <v>3</v>
      </c>
      <c r="U511" s="90">
        <f t="shared" si="26"/>
        <v>0</v>
      </c>
      <c r="V511" s="44">
        <f t="shared" si="27"/>
        <v>0.25</v>
      </c>
    </row>
    <row r="512" spans="18:22" x14ac:dyDescent="0.3">
      <c r="R512" s="90"/>
      <c r="S512" s="44">
        <v>516921</v>
      </c>
      <c r="T512" s="44">
        <v>15</v>
      </c>
      <c r="U512" s="90">
        <f t="shared" si="26"/>
        <v>0</v>
      </c>
      <c r="V512" s="44">
        <f t="shared" si="27"/>
        <v>0.27083333333333331</v>
      </c>
    </row>
    <row r="513" spans="18:22" x14ac:dyDescent="0.3">
      <c r="R513" s="90"/>
      <c r="S513" s="44">
        <v>517853</v>
      </c>
      <c r="T513" s="44">
        <v>14</v>
      </c>
      <c r="U513" s="90">
        <f t="shared" si="26"/>
        <v>0</v>
      </c>
      <c r="V513" s="44">
        <f t="shared" si="27"/>
        <v>0.29166666666666663</v>
      </c>
    </row>
    <row r="514" spans="18:22" x14ac:dyDescent="0.3">
      <c r="R514" s="90"/>
      <c r="S514" s="44">
        <v>522913</v>
      </c>
      <c r="T514" s="44">
        <v>6</v>
      </c>
      <c r="U514" s="90">
        <f t="shared" si="26"/>
        <v>0</v>
      </c>
      <c r="V514" s="44">
        <f t="shared" si="27"/>
        <v>0.31249999999999994</v>
      </c>
    </row>
    <row r="515" spans="18:22" x14ac:dyDescent="0.3">
      <c r="R515" s="90"/>
      <c r="S515" s="44">
        <v>523469</v>
      </c>
      <c r="T515" s="44">
        <v>2</v>
      </c>
      <c r="U515" s="90">
        <f t="shared" si="26"/>
        <v>0</v>
      </c>
      <c r="V515" s="44">
        <f t="shared" si="27"/>
        <v>0.33333333333333326</v>
      </c>
    </row>
    <row r="516" spans="18:22" x14ac:dyDescent="0.3">
      <c r="R516" s="90"/>
      <c r="S516" s="44">
        <v>527081</v>
      </c>
      <c r="T516" s="44">
        <v>9</v>
      </c>
      <c r="U516" s="90">
        <f t="shared" ref="U516:U579" si="28">R516/$R$724</f>
        <v>0</v>
      </c>
      <c r="V516" s="44">
        <f t="shared" si="27"/>
        <v>0.35416666666666657</v>
      </c>
    </row>
    <row r="517" spans="18:22" x14ac:dyDescent="0.3">
      <c r="R517" s="90"/>
      <c r="S517" s="44">
        <v>529028</v>
      </c>
      <c r="T517" s="44">
        <v>11</v>
      </c>
      <c r="U517" s="90">
        <f t="shared" si="28"/>
        <v>0</v>
      </c>
      <c r="V517" s="44">
        <f t="shared" si="27"/>
        <v>0.37499999999999989</v>
      </c>
    </row>
    <row r="518" spans="18:22" x14ac:dyDescent="0.3">
      <c r="R518" s="90"/>
      <c r="S518" s="44">
        <v>529839</v>
      </c>
      <c r="T518" s="44">
        <v>5</v>
      </c>
      <c r="U518" s="90">
        <f t="shared" si="28"/>
        <v>0</v>
      </c>
      <c r="V518" s="44">
        <f t="shared" si="27"/>
        <v>0.3958333333333332</v>
      </c>
    </row>
    <row r="519" spans="18:22" x14ac:dyDescent="0.3">
      <c r="R519" s="90"/>
      <c r="S519" s="44">
        <v>530707</v>
      </c>
      <c r="T519" s="44">
        <v>0</v>
      </c>
      <c r="U519" s="90">
        <f t="shared" si="28"/>
        <v>0</v>
      </c>
      <c r="V519" s="44">
        <f t="shared" si="27"/>
        <v>0.41666666666666652</v>
      </c>
    </row>
    <row r="520" spans="18:22" x14ac:dyDescent="0.3">
      <c r="R520" s="90"/>
      <c r="S520" s="44">
        <v>531563</v>
      </c>
      <c r="T520" s="44">
        <v>15</v>
      </c>
      <c r="U520" s="90">
        <f t="shared" si="28"/>
        <v>0</v>
      </c>
      <c r="V520" s="44">
        <f t="shared" si="27"/>
        <v>0.43749999999999983</v>
      </c>
    </row>
    <row r="521" spans="18:22" x14ac:dyDescent="0.3">
      <c r="R521" s="90"/>
      <c r="S521" s="44">
        <v>531946</v>
      </c>
      <c r="T521" s="44">
        <v>12</v>
      </c>
      <c r="U521" s="90">
        <f t="shared" si="28"/>
        <v>0</v>
      </c>
      <c r="V521" s="44">
        <f t="shared" si="27"/>
        <v>0.45833333333333315</v>
      </c>
    </row>
    <row r="522" spans="18:22" x14ac:dyDescent="0.3">
      <c r="R522" s="90"/>
      <c r="S522" s="44">
        <v>536273</v>
      </c>
      <c r="T522" s="44">
        <v>10</v>
      </c>
      <c r="U522" s="90">
        <f t="shared" si="28"/>
        <v>0</v>
      </c>
      <c r="V522" s="44">
        <f t="shared" si="27"/>
        <v>0.47916666666666646</v>
      </c>
    </row>
    <row r="523" spans="18:22" x14ac:dyDescent="0.3">
      <c r="R523" s="90"/>
      <c r="S523" s="44">
        <v>536288</v>
      </c>
      <c r="T523" s="44">
        <v>5</v>
      </c>
      <c r="U523" s="90">
        <f t="shared" si="28"/>
        <v>0</v>
      </c>
      <c r="V523" s="44">
        <f t="shared" si="27"/>
        <v>0.49999999999999978</v>
      </c>
    </row>
    <row r="524" spans="18:22" x14ac:dyDescent="0.3">
      <c r="R524" s="90"/>
      <c r="S524" s="44">
        <v>537093</v>
      </c>
      <c r="T524" s="44">
        <v>6</v>
      </c>
      <c r="U524" s="90">
        <f t="shared" si="28"/>
        <v>0</v>
      </c>
      <c r="V524" s="44">
        <f t="shared" si="27"/>
        <v>0.52083333333333315</v>
      </c>
    </row>
    <row r="525" spans="18:22" x14ac:dyDescent="0.3">
      <c r="R525" s="90"/>
      <c r="S525" s="44">
        <v>538997</v>
      </c>
      <c r="T525" s="44">
        <v>12</v>
      </c>
      <c r="U525" s="90">
        <f t="shared" si="28"/>
        <v>0</v>
      </c>
      <c r="V525" s="44">
        <f t="shared" si="27"/>
        <v>0.54166666666666652</v>
      </c>
    </row>
    <row r="526" spans="18:22" x14ac:dyDescent="0.3">
      <c r="R526" s="90"/>
      <c r="S526" s="44">
        <v>540816</v>
      </c>
      <c r="T526" s="44">
        <v>11</v>
      </c>
      <c r="U526" s="90">
        <f t="shared" si="28"/>
        <v>0</v>
      </c>
      <c r="V526" s="44">
        <f t="shared" si="27"/>
        <v>0.56249999999999989</v>
      </c>
    </row>
    <row r="527" spans="18:22" x14ac:dyDescent="0.3">
      <c r="R527" s="90"/>
      <c r="S527" s="44">
        <v>541094</v>
      </c>
      <c r="T527" s="44">
        <v>10</v>
      </c>
      <c r="U527" s="90">
        <f t="shared" si="28"/>
        <v>0</v>
      </c>
      <c r="V527" s="44">
        <f t="shared" si="27"/>
        <v>0.58333333333333326</v>
      </c>
    </row>
    <row r="528" spans="18:22" x14ac:dyDescent="0.3">
      <c r="R528" s="90"/>
      <c r="S528" s="44">
        <v>541931</v>
      </c>
      <c r="T528" s="44">
        <v>10</v>
      </c>
      <c r="U528" s="90">
        <f t="shared" si="28"/>
        <v>0</v>
      </c>
      <c r="V528" s="44">
        <f t="shared" si="27"/>
        <v>0.60416666666666663</v>
      </c>
    </row>
    <row r="529" spans="18:22" x14ac:dyDescent="0.3">
      <c r="R529" s="90"/>
      <c r="S529" s="44">
        <v>543198</v>
      </c>
      <c r="T529" s="44">
        <v>10</v>
      </c>
      <c r="U529" s="90">
        <f t="shared" si="28"/>
        <v>0</v>
      </c>
      <c r="V529" s="44">
        <f t="shared" si="27"/>
        <v>0.625</v>
      </c>
    </row>
    <row r="530" spans="18:22" x14ac:dyDescent="0.3">
      <c r="R530" s="90"/>
      <c r="S530" s="44">
        <v>543431</v>
      </c>
      <c r="T530" s="44">
        <v>2</v>
      </c>
      <c r="U530" s="90">
        <f t="shared" si="28"/>
        <v>0</v>
      </c>
      <c r="V530" s="44">
        <f t="shared" si="27"/>
        <v>0.64583333333333337</v>
      </c>
    </row>
    <row r="531" spans="18:22" x14ac:dyDescent="0.3">
      <c r="R531" s="90"/>
      <c r="S531" s="44">
        <v>545229</v>
      </c>
      <c r="T531" s="44">
        <v>14</v>
      </c>
      <c r="U531" s="90">
        <f t="shared" si="28"/>
        <v>0</v>
      </c>
      <c r="V531" s="44">
        <f t="shared" si="27"/>
        <v>0.66666666666666674</v>
      </c>
    </row>
    <row r="532" spans="18:22" x14ac:dyDescent="0.3">
      <c r="R532" s="90"/>
      <c r="S532" s="44">
        <v>545598</v>
      </c>
      <c r="T532" s="44">
        <v>12</v>
      </c>
      <c r="U532" s="90">
        <f t="shared" si="28"/>
        <v>0</v>
      </c>
      <c r="V532" s="44">
        <f t="shared" si="27"/>
        <v>0.68750000000000011</v>
      </c>
    </row>
    <row r="533" spans="18:22" x14ac:dyDescent="0.3">
      <c r="R533" s="90"/>
      <c r="S533" s="44">
        <v>545629</v>
      </c>
      <c r="T533" s="44">
        <v>2</v>
      </c>
      <c r="U533" s="90">
        <f t="shared" si="28"/>
        <v>0</v>
      </c>
      <c r="V533" s="44">
        <f t="shared" si="27"/>
        <v>0.70833333333333348</v>
      </c>
    </row>
    <row r="534" spans="18:22" x14ac:dyDescent="0.3">
      <c r="R534" s="90"/>
      <c r="S534" s="44">
        <v>545992</v>
      </c>
      <c r="T534" s="44">
        <v>14</v>
      </c>
      <c r="U534" s="90">
        <f t="shared" si="28"/>
        <v>0</v>
      </c>
      <c r="V534" s="44">
        <f t="shared" si="27"/>
        <v>0.72916666666666685</v>
      </c>
    </row>
    <row r="535" spans="18:22" x14ac:dyDescent="0.3">
      <c r="R535" s="90"/>
      <c r="S535" s="44">
        <v>548062</v>
      </c>
      <c r="T535" s="44">
        <v>14</v>
      </c>
      <c r="U535" s="90">
        <f t="shared" si="28"/>
        <v>0</v>
      </c>
      <c r="V535" s="44">
        <f t="shared" si="27"/>
        <v>0.75000000000000022</v>
      </c>
    </row>
    <row r="536" spans="18:22" x14ac:dyDescent="0.3">
      <c r="R536" s="90"/>
      <c r="S536" s="44">
        <v>548735</v>
      </c>
      <c r="T536" s="44">
        <v>5</v>
      </c>
      <c r="U536" s="90">
        <f t="shared" si="28"/>
        <v>0</v>
      </c>
      <c r="V536" s="44">
        <f t="shared" si="27"/>
        <v>0.77083333333333359</v>
      </c>
    </row>
    <row r="537" spans="18:22" x14ac:dyDescent="0.3">
      <c r="R537" s="90"/>
      <c r="S537" s="44">
        <v>549309</v>
      </c>
      <c r="T537" s="44">
        <v>8</v>
      </c>
      <c r="U537" s="90">
        <f t="shared" si="28"/>
        <v>0</v>
      </c>
      <c r="V537" s="44">
        <f t="shared" si="27"/>
        <v>0.79166666666666696</v>
      </c>
    </row>
    <row r="538" spans="18:22" x14ac:dyDescent="0.3">
      <c r="R538" s="90"/>
      <c r="S538" s="44">
        <v>552403</v>
      </c>
      <c r="T538" s="44">
        <v>12</v>
      </c>
      <c r="U538" s="90">
        <f t="shared" si="28"/>
        <v>0</v>
      </c>
      <c r="V538" s="44">
        <f t="shared" si="27"/>
        <v>0.81250000000000033</v>
      </c>
    </row>
    <row r="539" spans="18:22" x14ac:dyDescent="0.3">
      <c r="R539" s="90"/>
      <c r="S539" s="44">
        <v>552887</v>
      </c>
      <c r="T539" s="44">
        <v>13</v>
      </c>
      <c r="U539" s="90">
        <f t="shared" si="28"/>
        <v>0</v>
      </c>
      <c r="V539" s="44">
        <f t="shared" si="27"/>
        <v>0.8333333333333337</v>
      </c>
    </row>
    <row r="540" spans="18:22" x14ac:dyDescent="0.3">
      <c r="R540" s="90"/>
      <c r="S540" s="44">
        <v>553135</v>
      </c>
      <c r="T540" s="44">
        <v>15</v>
      </c>
      <c r="U540" s="90">
        <f t="shared" si="28"/>
        <v>0</v>
      </c>
      <c r="V540" s="44">
        <f t="shared" si="27"/>
        <v>0.85416666666666707</v>
      </c>
    </row>
    <row r="541" spans="18:22" x14ac:dyDescent="0.3">
      <c r="R541" s="90"/>
      <c r="S541" s="44">
        <v>556547</v>
      </c>
      <c r="T541" s="44">
        <v>9</v>
      </c>
      <c r="U541" s="90">
        <f t="shared" si="28"/>
        <v>0</v>
      </c>
      <c r="V541" s="44">
        <f t="shared" si="27"/>
        <v>0.87500000000000044</v>
      </c>
    </row>
    <row r="542" spans="18:22" x14ac:dyDescent="0.3">
      <c r="R542" s="90"/>
      <c r="S542" s="44">
        <v>556966</v>
      </c>
      <c r="T542" s="44">
        <v>10</v>
      </c>
      <c r="U542" s="90">
        <f t="shared" si="28"/>
        <v>0</v>
      </c>
      <c r="V542" s="44">
        <f t="shared" si="27"/>
        <v>0.89583333333333381</v>
      </c>
    </row>
    <row r="543" spans="18:22" x14ac:dyDescent="0.3">
      <c r="R543" s="90"/>
      <c r="S543" s="44">
        <v>561741</v>
      </c>
      <c r="T543" s="44">
        <v>9</v>
      </c>
      <c r="U543" s="90">
        <f t="shared" si="28"/>
        <v>0</v>
      </c>
      <c r="V543" s="44">
        <f t="shared" si="27"/>
        <v>0.91666666666666718</v>
      </c>
    </row>
    <row r="544" spans="18:22" x14ac:dyDescent="0.3">
      <c r="R544" s="90"/>
      <c r="S544" s="44">
        <v>561867</v>
      </c>
      <c r="T544" s="44">
        <v>12</v>
      </c>
      <c r="U544" s="90">
        <f t="shared" si="28"/>
        <v>0</v>
      </c>
      <c r="V544" s="44">
        <f t="shared" si="27"/>
        <v>0.93750000000000056</v>
      </c>
    </row>
    <row r="545" spans="18:22" x14ac:dyDescent="0.3">
      <c r="R545" s="90"/>
      <c r="S545" s="44">
        <v>564887</v>
      </c>
      <c r="T545" s="44">
        <v>4</v>
      </c>
      <c r="U545" s="90">
        <f t="shared" si="28"/>
        <v>0</v>
      </c>
      <c r="V545" s="44">
        <f t="shared" si="27"/>
        <v>0.95833333333333393</v>
      </c>
    </row>
    <row r="546" spans="18:22" x14ac:dyDescent="0.3">
      <c r="R546" s="90"/>
      <c r="S546" s="44">
        <v>564965</v>
      </c>
      <c r="T546" s="44">
        <v>0</v>
      </c>
      <c r="U546" s="90">
        <f t="shared" si="28"/>
        <v>0</v>
      </c>
      <c r="V546" s="44">
        <f t="shared" si="27"/>
        <v>0.9791666666666673</v>
      </c>
    </row>
    <row r="547" spans="18:22" x14ac:dyDescent="0.3">
      <c r="R547" s="93"/>
      <c r="S547" s="44">
        <v>565029</v>
      </c>
      <c r="T547" s="44">
        <v>15</v>
      </c>
      <c r="U547" s="93">
        <f t="shared" si="28"/>
        <v>0</v>
      </c>
      <c r="V547" s="44">
        <f t="shared" si="27"/>
        <v>1.0000000000000007</v>
      </c>
    </row>
    <row r="548" spans="18:22" x14ac:dyDescent="0.3">
      <c r="R548" s="92">
        <v>12</v>
      </c>
      <c r="S548" s="53">
        <v>506420</v>
      </c>
      <c r="T548" s="53">
        <v>8</v>
      </c>
      <c r="U548" s="92">
        <f t="shared" si="28"/>
        <v>0.8</v>
      </c>
      <c r="V548" s="44">
        <f>1/COUNT($S$548:$S$598)</f>
        <v>1.9607843137254902E-2</v>
      </c>
    </row>
    <row r="549" spans="18:22" x14ac:dyDescent="0.3">
      <c r="R549" s="90"/>
      <c r="S549" s="44">
        <v>506464</v>
      </c>
      <c r="T549" s="44">
        <v>3</v>
      </c>
      <c r="U549" s="90">
        <f t="shared" si="28"/>
        <v>0</v>
      </c>
      <c r="V549" s="44">
        <f>V548+1/COUNT($S$548:$S$598)</f>
        <v>3.9215686274509803E-2</v>
      </c>
    </row>
    <row r="550" spans="18:22" x14ac:dyDescent="0.3">
      <c r="R550" s="90"/>
      <c r="S550" s="44">
        <v>507244</v>
      </c>
      <c r="T550" s="44">
        <v>3</v>
      </c>
      <c r="U550" s="90">
        <f t="shared" si="28"/>
        <v>0</v>
      </c>
      <c r="V550" s="44">
        <f t="shared" ref="V550:V598" si="29">V549+1/COUNT($S$548:$S$598)</f>
        <v>5.8823529411764705E-2</v>
      </c>
    </row>
    <row r="551" spans="18:22" x14ac:dyDescent="0.3">
      <c r="R551" s="90"/>
      <c r="S551" s="44">
        <v>507303</v>
      </c>
      <c r="T551" s="44">
        <v>7</v>
      </c>
      <c r="U551" s="90">
        <f t="shared" si="28"/>
        <v>0</v>
      </c>
      <c r="V551" s="44">
        <f t="shared" si="29"/>
        <v>7.8431372549019607E-2</v>
      </c>
    </row>
    <row r="552" spans="18:22" x14ac:dyDescent="0.3">
      <c r="R552" s="90"/>
      <c r="S552" s="44">
        <v>509895</v>
      </c>
      <c r="T552" s="44">
        <v>1</v>
      </c>
      <c r="U552" s="90">
        <f t="shared" si="28"/>
        <v>0</v>
      </c>
      <c r="V552" s="44">
        <f t="shared" si="29"/>
        <v>9.8039215686274508E-2</v>
      </c>
    </row>
    <row r="553" spans="18:22" x14ac:dyDescent="0.3">
      <c r="R553" s="90"/>
      <c r="S553" s="44">
        <v>515131</v>
      </c>
      <c r="T553" s="44">
        <v>5</v>
      </c>
      <c r="U553" s="90">
        <f t="shared" si="28"/>
        <v>0</v>
      </c>
      <c r="V553" s="44">
        <f t="shared" si="29"/>
        <v>0.11764705882352941</v>
      </c>
    </row>
    <row r="554" spans="18:22" x14ac:dyDescent="0.3">
      <c r="R554" s="90"/>
      <c r="S554" s="44">
        <v>516193</v>
      </c>
      <c r="T554" s="44">
        <v>15</v>
      </c>
      <c r="U554" s="90">
        <f t="shared" si="28"/>
        <v>0</v>
      </c>
      <c r="V554" s="44">
        <f t="shared" si="29"/>
        <v>0.13725490196078433</v>
      </c>
    </row>
    <row r="555" spans="18:22" x14ac:dyDescent="0.3">
      <c r="R555" s="90"/>
      <c r="S555" s="44">
        <v>516741</v>
      </c>
      <c r="T555" s="44">
        <v>3</v>
      </c>
      <c r="U555" s="90">
        <f t="shared" si="28"/>
        <v>0</v>
      </c>
      <c r="V555" s="44">
        <f t="shared" si="29"/>
        <v>0.15686274509803921</v>
      </c>
    </row>
    <row r="556" spans="18:22" x14ac:dyDescent="0.3">
      <c r="R556" s="90"/>
      <c r="S556" s="44">
        <v>516768</v>
      </c>
      <c r="T556" s="44">
        <v>11</v>
      </c>
      <c r="U556" s="90">
        <f t="shared" si="28"/>
        <v>0</v>
      </c>
      <c r="V556" s="44">
        <f t="shared" si="29"/>
        <v>0.1764705882352941</v>
      </c>
    </row>
    <row r="557" spans="18:22" x14ac:dyDescent="0.3">
      <c r="R557" s="90"/>
      <c r="S557" s="44">
        <v>522387</v>
      </c>
      <c r="T557" s="44">
        <v>8</v>
      </c>
      <c r="U557" s="90">
        <f t="shared" si="28"/>
        <v>0</v>
      </c>
      <c r="V557" s="44">
        <f t="shared" si="29"/>
        <v>0.19607843137254899</v>
      </c>
    </row>
    <row r="558" spans="18:22" x14ac:dyDescent="0.3">
      <c r="R558" s="90"/>
      <c r="S558" s="44">
        <v>522426</v>
      </c>
      <c r="T558" s="44">
        <v>12</v>
      </c>
      <c r="U558" s="90">
        <f t="shared" si="28"/>
        <v>0</v>
      </c>
      <c r="V558" s="44">
        <f t="shared" si="29"/>
        <v>0.21568627450980388</v>
      </c>
    </row>
    <row r="559" spans="18:22" x14ac:dyDescent="0.3">
      <c r="R559" s="90"/>
      <c r="S559" s="44">
        <v>523468</v>
      </c>
      <c r="T559" s="44">
        <v>0</v>
      </c>
      <c r="U559" s="90">
        <f t="shared" si="28"/>
        <v>0</v>
      </c>
      <c r="V559" s="44">
        <f t="shared" si="29"/>
        <v>0.23529411764705876</v>
      </c>
    </row>
    <row r="560" spans="18:22" x14ac:dyDescent="0.3">
      <c r="R560" s="90"/>
      <c r="S560" s="44">
        <v>523478</v>
      </c>
      <c r="T560" s="44">
        <v>15</v>
      </c>
      <c r="U560" s="90">
        <f t="shared" si="28"/>
        <v>0</v>
      </c>
      <c r="V560" s="44">
        <f t="shared" si="29"/>
        <v>0.25490196078431365</v>
      </c>
    </row>
    <row r="561" spans="18:22" x14ac:dyDescent="0.3">
      <c r="R561" s="90"/>
      <c r="S561" s="44">
        <v>524540</v>
      </c>
      <c r="T561" s="44">
        <v>9</v>
      </c>
      <c r="U561" s="90">
        <f t="shared" si="28"/>
        <v>0</v>
      </c>
      <c r="V561" s="44">
        <f t="shared" si="29"/>
        <v>0.27450980392156854</v>
      </c>
    </row>
    <row r="562" spans="18:22" x14ac:dyDescent="0.3">
      <c r="R562" s="90"/>
      <c r="S562" s="44">
        <v>525337</v>
      </c>
      <c r="T562" s="44">
        <v>6</v>
      </c>
      <c r="U562" s="90">
        <f t="shared" si="28"/>
        <v>0</v>
      </c>
      <c r="V562" s="44">
        <f t="shared" si="29"/>
        <v>0.29411764705882343</v>
      </c>
    </row>
    <row r="563" spans="18:22" x14ac:dyDescent="0.3">
      <c r="R563" s="90"/>
      <c r="S563" s="44">
        <v>526830</v>
      </c>
      <c r="T563" s="44">
        <v>2</v>
      </c>
      <c r="U563" s="90">
        <f t="shared" si="28"/>
        <v>0</v>
      </c>
      <c r="V563" s="44">
        <f t="shared" si="29"/>
        <v>0.31372549019607832</v>
      </c>
    </row>
    <row r="564" spans="18:22" x14ac:dyDescent="0.3">
      <c r="R564" s="90"/>
      <c r="S564" s="44">
        <v>527209</v>
      </c>
      <c r="T564" s="44">
        <v>5</v>
      </c>
      <c r="U564" s="90">
        <f t="shared" si="28"/>
        <v>0</v>
      </c>
      <c r="V564" s="44">
        <f t="shared" si="29"/>
        <v>0.3333333333333332</v>
      </c>
    </row>
    <row r="565" spans="18:22" x14ac:dyDescent="0.3">
      <c r="R565" s="90"/>
      <c r="S565" s="44">
        <v>527993</v>
      </c>
      <c r="T565" s="44">
        <v>6</v>
      </c>
      <c r="U565" s="90">
        <f t="shared" si="28"/>
        <v>0</v>
      </c>
      <c r="V565" s="44">
        <f t="shared" si="29"/>
        <v>0.35294117647058809</v>
      </c>
    </row>
    <row r="566" spans="18:22" x14ac:dyDescent="0.3">
      <c r="R566" s="90"/>
      <c r="S566" s="44">
        <v>529985</v>
      </c>
      <c r="T566" s="44">
        <v>8</v>
      </c>
      <c r="U566" s="90">
        <f t="shared" si="28"/>
        <v>0</v>
      </c>
      <c r="V566" s="44">
        <f t="shared" si="29"/>
        <v>0.37254901960784298</v>
      </c>
    </row>
    <row r="567" spans="18:22" x14ac:dyDescent="0.3">
      <c r="R567" s="90"/>
      <c r="S567" s="44">
        <v>530681</v>
      </c>
      <c r="T567" s="44">
        <v>0</v>
      </c>
      <c r="U567" s="90">
        <f t="shared" si="28"/>
        <v>0</v>
      </c>
      <c r="V567" s="44">
        <f t="shared" si="29"/>
        <v>0.39215686274509787</v>
      </c>
    </row>
    <row r="568" spans="18:22" x14ac:dyDescent="0.3">
      <c r="R568" s="90"/>
      <c r="S568" s="44">
        <v>530692</v>
      </c>
      <c r="T568" s="44">
        <v>0</v>
      </c>
      <c r="U568" s="90">
        <f t="shared" si="28"/>
        <v>0</v>
      </c>
      <c r="V568" s="44">
        <f t="shared" si="29"/>
        <v>0.41176470588235276</v>
      </c>
    </row>
    <row r="569" spans="18:22" x14ac:dyDescent="0.3">
      <c r="R569" s="90"/>
      <c r="S569" s="44">
        <v>531451</v>
      </c>
      <c r="T569" s="44">
        <v>14</v>
      </c>
      <c r="U569" s="90">
        <f t="shared" si="28"/>
        <v>0</v>
      </c>
      <c r="V569" s="44">
        <f t="shared" si="29"/>
        <v>0.43137254901960764</v>
      </c>
    </row>
    <row r="570" spans="18:22" x14ac:dyDescent="0.3">
      <c r="R570" s="90"/>
      <c r="S570" s="44">
        <v>531856</v>
      </c>
      <c r="T570" s="44">
        <v>12</v>
      </c>
      <c r="U570" s="90">
        <f t="shared" si="28"/>
        <v>0</v>
      </c>
      <c r="V570" s="44">
        <f t="shared" si="29"/>
        <v>0.45098039215686253</v>
      </c>
    </row>
    <row r="571" spans="18:22" x14ac:dyDescent="0.3">
      <c r="R571" s="90"/>
      <c r="S571" s="44">
        <v>531964</v>
      </c>
      <c r="T571" s="44">
        <v>12</v>
      </c>
      <c r="U571" s="90">
        <f t="shared" si="28"/>
        <v>0</v>
      </c>
      <c r="V571" s="44">
        <f t="shared" si="29"/>
        <v>0.47058823529411742</v>
      </c>
    </row>
    <row r="572" spans="18:22" x14ac:dyDescent="0.3">
      <c r="R572" s="90"/>
      <c r="S572" s="44">
        <v>533315</v>
      </c>
      <c r="T572" s="44">
        <v>15</v>
      </c>
      <c r="U572" s="90">
        <f t="shared" si="28"/>
        <v>0</v>
      </c>
      <c r="V572" s="44">
        <f t="shared" si="29"/>
        <v>0.49019607843137231</v>
      </c>
    </row>
    <row r="573" spans="18:22" x14ac:dyDescent="0.3">
      <c r="R573" s="90"/>
      <c r="S573" s="44">
        <v>533319</v>
      </c>
      <c r="T573" s="44">
        <v>8</v>
      </c>
      <c r="U573" s="90">
        <f t="shared" si="28"/>
        <v>0</v>
      </c>
      <c r="V573" s="44">
        <f t="shared" si="29"/>
        <v>0.50980392156862719</v>
      </c>
    </row>
    <row r="574" spans="18:22" x14ac:dyDescent="0.3">
      <c r="R574" s="90"/>
      <c r="S574" s="44">
        <v>533828</v>
      </c>
      <c r="T574" s="44">
        <v>13</v>
      </c>
      <c r="U574" s="90">
        <f t="shared" si="28"/>
        <v>0</v>
      </c>
      <c r="V574" s="44">
        <f t="shared" si="29"/>
        <v>0.52941176470588214</v>
      </c>
    </row>
    <row r="575" spans="18:22" x14ac:dyDescent="0.3">
      <c r="R575" s="90"/>
      <c r="S575" s="44">
        <v>533847</v>
      </c>
      <c r="T575" s="44">
        <v>3</v>
      </c>
      <c r="U575" s="90">
        <f t="shared" si="28"/>
        <v>0</v>
      </c>
      <c r="V575" s="44">
        <f t="shared" si="29"/>
        <v>0.54901960784313708</v>
      </c>
    </row>
    <row r="576" spans="18:22" x14ac:dyDescent="0.3">
      <c r="R576" s="90"/>
      <c r="S576" s="44">
        <v>538247</v>
      </c>
      <c r="T576" s="44">
        <v>13</v>
      </c>
      <c r="U576" s="90">
        <f t="shared" si="28"/>
        <v>0</v>
      </c>
      <c r="V576" s="44">
        <f t="shared" si="29"/>
        <v>0.56862745098039202</v>
      </c>
    </row>
    <row r="577" spans="18:22" x14ac:dyDescent="0.3">
      <c r="R577" s="90"/>
      <c r="S577" s="44">
        <v>541027</v>
      </c>
      <c r="T577" s="44">
        <v>1</v>
      </c>
      <c r="U577" s="90">
        <f t="shared" si="28"/>
        <v>0</v>
      </c>
      <c r="V577" s="44">
        <f t="shared" si="29"/>
        <v>0.58823529411764697</v>
      </c>
    </row>
    <row r="578" spans="18:22" x14ac:dyDescent="0.3">
      <c r="R578" s="90"/>
      <c r="S578" s="44">
        <v>541619</v>
      </c>
      <c r="T578" s="44">
        <v>5</v>
      </c>
      <c r="U578" s="90">
        <f t="shared" si="28"/>
        <v>0</v>
      </c>
      <c r="V578" s="44">
        <f t="shared" si="29"/>
        <v>0.60784313725490191</v>
      </c>
    </row>
    <row r="579" spans="18:22" x14ac:dyDescent="0.3">
      <c r="R579" s="90"/>
      <c r="S579" s="44">
        <v>541934</v>
      </c>
      <c r="T579" s="44">
        <v>2</v>
      </c>
      <c r="U579" s="90">
        <f t="shared" si="28"/>
        <v>0</v>
      </c>
      <c r="V579" s="44">
        <f t="shared" si="29"/>
        <v>0.62745098039215685</v>
      </c>
    </row>
    <row r="580" spans="18:22" x14ac:dyDescent="0.3">
      <c r="R580" s="90"/>
      <c r="S580" s="44">
        <v>545238</v>
      </c>
      <c r="T580" s="44">
        <v>9</v>
      </c>
      <c r="U580" s="90">
        <f t="shared" ref="U580:U643" si="30">R580/$R$724</f>
        <v>0</v>
      </c>
      <c r="V580" s="44">
        <f t="shared" si="29"/>
        <v>0.6470588235294118</v>
      </c>
    </row>
    <row r="581" spans="18:22" x14ac:dyDescent="0.3">
      <c r="R581" s="90"/>
      <c r="S581" s="44">
        <v>550056</v>
      </c>
      <c r="T581" s="44">
        <v>2</v>
      </c>
      <c r="U581" s="90">
        <f t="shared" si="30"/>
        <v>0</v>
      </c>
      <c r="V581" s="44">
        <f t="shared" si="29"/>
        <v>0.66666666666666674</v>
      </c>
    </row>
    <row r="582" spans="18:22" x14ac:dyDescent="0.3">
      <c r="R582" s="90"/>
      <c r="S582" s="44">
        <v>550065</v>
      </c>
      <c r="T582" s="44">
        <v>3</v>
      </c>
      <c r="U582" s="90">
        <f t="shared" si="30"/>
        <v>0</v>
      </c>
      <c r="V582" s="44">
        <f t="shared" si="29"/>
        <v>0.68627450980392168</v>
      </c>
    </row>
    <row r="583" spans="18:22" x14ac:dyDescent="0.3">
      <c r="R583" s="90"/>
      <c r="S583" s="44">
        <v>552623</v>
      </c>
      <c r="T583" s="44">
        <v>0</v>
      </c>
      <c r="U583" s="90">
        <f t="shared" si="30"/>
        <v>0</v>
      </c>
      <c r="V583" s="44">
        <f t="shared" si="29"/>
        <v>0.70588235294117663</v>
      </c>
    </row>
    <row r="584" spans="18:22" x14ac:dyDescent="0.3">
      <c r="R584" s="90"/>
      <c r="S584" s="44">
        <v>552881</v>
      </c>
      <c r="T584" s="44">
        <v>9</v>
      </c>
      <c r="U584" s="90">
        <f t="shared" si="30"/>
        <v>0</v>
      </c>
      <c r="V584" s="44">
        <f t="shared" si="29"/>
        <v>0.72549019607843157</v>
      </c>
    </row>
    <row r="585" spans="18:22" x14ac:dyDescent="0.3">
      <c r="R585" s="90"/>
      <c r="S585" s="44">
        <v>553753</v>
      </c>
      <c r="T585" s="44">
        <v>11</v>
      </c>
      <c r="U585" s="90">
        <f t="shared" si="30"/>
        <v>0</v>
      </c>
      <c r="V585" s="44">
        <f t="shared" si="29"/>
        <v>0.74509803921568651</v>
      </c>
    </row>
    <row r="586" spans="18:22" x14ac:dyDescent="0.3">
      <c r="R586" s="90"/>
      <c r="S586" s="44">
        <v>559553</v>
      </c>
      <c r="T586" s="44">
        <v>1</v>
      </c>
      <c r="U586" s="90">
        <f t="shared" si="30"/>
        <v>0</v>
      </c>
      <c r="V586" s="44">
        <f t="shared" si="29"/>
        <v>0.76470588235294146</v>
      </c>
    </row>
    <row r="587" spans="18:22" x14ac:dyDescent="0.3">
      <c r="R587" s="90"/>
      <c r="S587" s="44">
        <v>562554</v>
      </c>
      <c r="T587" s="44">
        <v>2</v>
      </c>
      <c r="U587" s="90">
        <f t="shared" si="30"/>
        <v>0</v>
      </c>
      <c r="V587" s="44">
        <f t="shared" si="29"/>
        <v>0.7843137254901964</v>
      </c>
    </row>
    <row r="588" spans="18:22" x14ac:dyDescent="0.3">
      <c r="R588" s="90"/>
      <c r="S588" s="44">
        <v>562645</v>
      </c>
      <c r="T588" s="44">
        <v>15</v>
      </c>
      <c r="U588" s="90">
        <f t="shared" si="30"/>
        <v>0</v>
      </c>
      <c r="V588" s="44">
        <f t="shared" si="29"/>
        <v>0.80392156862745134</v>
      </c>
    </row>
    <row r="589" spans="18:22" x14ac:dyDescent="0.3">
      <c r="R589" s="90"/>
      <c r="S589" s="44">
        <v>564878</v>
      </c>
      <c r="T589" s="44">
        <v>14</v>
      </c>
      <c r="U589" s="90">
        <f t="shared" si="30"/>
        <v>0</v>
      </c>
      <c r="V589" s="44">
        <f t="shared" si="29"/>
        <v>0.82352941176470629</v>
      </c>
    </row>
    <row r="590" spans="18:22" x14ac:dyDescent="0.3">
      <c r="R590" s="90"/>
      <c r="S590" s="44">
        <v>564884</v>
      </c>
      <c r="T590" s="44">
        <v>11</v>
      </c>
      <c r="U590" s="90">
        <f t="shared" si="30"/>
        <v>0</v>
      </c>
      <c r="V590" s="44">
        <f t="shared" si="29"/>
        <v>0.84313725490196123</v>
      </c>
    </row>
    <row r="591" spans="18:22" x14ac:dyDescent="0.3">
      <c r="R591" s="90"/>
      <c r="S591" s="44">
        <v>564938</v>
      </c>
      <c r="T591" s="44">
        <v>12</v>
      </c>
      <c r="U591" s="90">
        <f t="shared" si="30"/>
        <v>0</v>
      </c>
      <c r="V591" s="44">
        <f t="shared" si="29"/>
        <v>0.86274509803921617</v>
      </c>
    </row>
    <row r="592" spans="18:22" x14ac:dyDescent="0.3">
      <c r="R592" s="90"/>
      <c r="S592" s="44">
        <v>564951</v>
      </c>
      <c r="T592" s="44">
        <v>11</v>
      </c>
      <c r="U592" s="90">
        <f t="shared" si="30"/>
        <v>0</v>
      </c>
      <c r="V592" s="44">
        <f t="shared" si="29"/>
        <v>0.88235294117647112</v>
      </c>
    </row>
    <row r="593" spans="18:22" x14ac:dyDescent="0.3">
      <c r="R593" s="90"/>
      <c r="S593" s="44">
        <v>565095</v>
      </c>
      <c r="T593" s="44">
        <v>5</v>
      </c>
      <c r="U593" s="90">
        <f t="shared" si="30"/>
        <v>0</v>
      </c>
      <c r="V593" s="44">
        <f t="shared" si="29"/>
        <v>0.90196078431372606</v>
      </c>
    </row>
    <row r="594" spans="18:22" x14ac:dyDescent="0.3">
      <c r="R594" s="90"/>
      <c r="S594" s="44">
        <v>565104</v>
      </c>
      <c r="T594" s="44">
        <v>9</v>
      </c>
      <c r="U594" s="90">
        <f t="shared" si="30"/>
        <v>0</v>
      </c>
      <c r="V594" s="44">
        <f t="shared" si="29"/>
        <v>0.921568627450981</v>
      </c>
    </row>
    <row r="595" spans="18:22" x14ac:dyDescent="0.3">
      <c r="R595" s="90"/>
      <c r="S595" s="44">
        <v>565113</v>
      </c>
      <c r="T595" s="44">
        <v>3</v>
      </c>
      <c r="U595" s="90">
        <f t="shared" si="30"/>
        <v>0</v>
      </c>
      <c r="V595" s="44">
        <f t="shared" si="29"/>
        <v>0.94117647058823595</v>
      </c>
    </row>
    <row r="596" spans="18:22" x14ac:dyDescent="0.3">
      <c r="R596" s="90"/>
      <c r="S596" s="44">
        <v>565787</v>
      </c>
      <c r="T596" s="44">
        <v>14</v>
      </c>
      <c r="U596" s="90">
        <f t="shared" si="30"/>
        <v>0</v>
      </c>
      <c r="V596" s="44">
        <f t="shared" si="29"/>
        <v>0.96078431372549089</v>
      </c>
    </row>
    <row r="597" spans="18:22" x14ac:dyDescent="0.3">
      <c r="R597" s="90"/>
      <c r="S597" s="53">
        <v>567925</v>
      </c>
      <c r="T597" s="53">
        <v>0</v>
      </c>
      <c r="U597" s="90">
        <f t="shared" si="30"/>
        <v>0</v>
      </c>
      <c r="V597" s="44">
        <f t="shared" si="29"/>
        <v>0.98039215686274583</v>
      </c>
    </row>
    <row r="598" spans="18:22" x14ac:dyDescent="0.3">
      <c r="R598" s="93"/>
      <c r="S598" s="44">
        <v>569430</v>
      </c>
      <c r="T598" s="44">
        <v>11</v>
      </c>
      <c r="U598" s="93">
        <f t="shared" si="30"/>
        <v>0</v>
      </c>
      <c r="V598" s="44">
        <f t="shared" si="29"/>
        <v>1.0000000000000007</v>
      </c>
    </row>
    <row r="599" spans="18:22" x14ac:dyDescent="0.3">
      <c r="R599" s="92">
        <v>13</v>
      </c>
      <c r="S599" s="44">
        <v>505836</v>
      </c>
      <c r="T599" s="44">
        <v>3</v>
      </c>
      <c r="U599" s="92">
        <f t="shared" si="30"/>
        <v>0.8666666666666667</v>
      </c>
      <c r="V599" s="44">
        <f>1/COUNT($S$599:$S$642)</f>
        <v>2.2727272727272728E-2</v>
      </c>
    </row>
    <row r="600" spans="18:22" x14ac:dyDescent="0.3">
      <c r="R600" s="90"/>
      <c r="S600" s="44">
        <v>506433</v>
      </c>
      <c r="T600" s="44">
        <v>14</v>
      </c>
      <c r="U600" s="90">
        <f t="shared" si="30"/>
        <v>0</v>
      </c>
      <c r="V600" s="44">
        <f>V599+1/COUNT($S$599:$S$642)</f>
        <v>4.5454545454545456E-2</v>
      </c>
    </row>
    <row r="601" spans="18:22" x14ac:dyDescent="0.3">
      <c r="R601" s="90"/>
      <c r="S601" s="44">
        <v>507345</v>
      </c>
      <c r="T601" s="44">
        <v>15</v>
      </c>
      <c r="U601" s="90">
        <f t="shared" si="30"/>
        <v>0</v>
      </c>
      <c r="V601" s="44">
        <f t="shared" ref="V601:V642" si="31">V600+1/COUNT($S$599:$S$642)</f>
        <v>6.8181818181818177E-2</v>
      </c>
    </row>
    <row r="602" spans="18:22" x14ac:dyDescent="0.3">
      <c r="R602" s="90"/>
      <c r="S602" s="44">
        <v>507743</v>
      </c>
      <c r="T602" s="44">
        <v>10</v>
      </c>
      <c r="U602" s="90">
        <f t="shared" si="30"/>
        <v>0</v>
      </c>
      <c r="V602" s="44">
        <f t="shared" si="31"/>
        <v>9.0909090909090912E-2</v>
      </c>
    </row>
    <row r="603" spans="18:22" x14ac:dyDescent="0.3">
      <c r="R603" s="90"/>
      <c r="S603" s="44">
        <v>510238</v>
      </c>
      <c r="T603" s="44">
        <v>3</v>
      </c>
      <c r="U603" s="90">
        <f t="shared" si="30"/>
        <v>0</v>
      </c>
      <c r="V603" s="44">
        <f t="shared" si="31"/>
        <v>0.11363636363636365</v>
      </c>
    </row>
    <row r="604" spans="18:22" x14ac:dyDescent="0.3">
      <c r="R604" s="90"/>
      <c r="S604" s="44">
        <v>511409</v>
      </c>
      <c r="T604" s="44">
        <v>14</v>
      </c>
      <c r="U604" s="90">
        <f t="shared" si="30"/>
        <v>0</v>
      </c>
      <c r="V604" s="44">
        <f t="shared" si="31"/>
        <v>0.13636363636363638</v>
      </c>
    </row>
    <row r="605" spans="18:22" x14ac:dyDescent="0.3">
      <c r="R605" s="90"/>
      <c r="S605" s="44">
        <v>513141</v>
      </c>
      <c r="T605" s="44">
        <v>10</v>
      </c>
      <c r="U605" s="90">
        <f t="shared" si="30"/>
        <v>0</v>
      </c>
      <c r="V605" s="44">
        <f t="shared" si="31"/>
        <v>0.15909090909090912</v>
      </c>
    </row>
    <row r="606" spans="18:22" x14ac:dyDescent="0.3">
      <c r="R606" s="90"/>
      <c r="S606" s="44">
        <v>513178</v>
      </c>
      <c r="T606" s="44">
        <v>0</v>
      </c>
      <c r="U606" s="90">
        <f t="shared" si="30"/>
        <v>0</v>
      </c>
      <c r="V606" s="44">
        <f t="shared" si="31"/>
        <v>0.18181818181818185</v>
      </c>
    </row>
    <row r="607" spans="18:22" x14ac:dyDescent="0.3">
      <c r="R607" s="90"/>
      <c r="S607" s="44">
        <v>513340</v>
      </c>
      <c r="T607" s="44">
        <v>10</v>
      </c>
      <c r="U607" s="90">
        <f t="shared" si="30"/>
        <v>0</v>
      </c>
      <c r="V607" s="44">
        <f t="shared" si="31"/>
        <v>0.20454545454545459</v>
      </c>
    </row>
    <row r="608" spans="18:22" x14ac:dyDescent="0.3">
      <c r="R608" s="90"/>
      <c r="S608" s="44">
        <v>514266</v>
      </c>
      <c r="T608" s="44">
        <v>9</v>
      </c>
      <c r="U608" s="90">
        <f t="shared" si="30"/>
        <v>0</v>
      </c>
      <c r="V608" s="44">
        <f t="shared" si="31"/>
        <v>0.22727272727272732</v>
      </c>
    </row>
    <row r="609" spans="18:22" x14ac:dyDescent="0.3">
      <c r="R609" s="90"/>
      <c r="S609" s="44">
        <v>515753</v>
      </c>
      <c r="T609" s="44">
        <v>10</v>
      </c>
      <c r="U609" s="90">
        <f t="shared" si="30"/>
        <v>0</v>
      </c>
      <c r="V609" s="44">
        <f t="shared" si="31"/>
        <v>0.25000000000000006</v>
      </c>
    </row>
    <row r="610" spans="18:22" x14ac:dyDescent="0.3">
      <c r="R610" s="90"/>
      <c r="S610" s="44">
        <v>516877</v>
      </c>
      <c r="T610" s="44">
        <v>4</v>
      </c>
      <c r="U610" s="90">
        <f t="shared" si="30"/>
        <v>0</v>
      </c>
      <c r="V610" s="44">
        <f t="shared" si="31"/>
        <v>0.27272727272727276</v>
      </c>
    </row>
    <row r="611" spans="18:22" x14ac:dyDescent="0.3">
      <c r="R611" s="90"/>
      <c r="S611" s="44">
        <v>516935</v>
      </c>
      <c r="T611" s="44">
        <v>15</v>
      </c>
      <c r="U611" s="90">
        <f t="shared" si="30"/>
        <v>0</v>
      </c>
      <c r="V611" s="44">
        <f t="shared" si="31"/>
        <v>0.29545454545454547</v>
      </c>
    </row>
    <row r="612" spans="18:22" x14ac:dyDescent="0.3">
      <c r="R612" s="90"/>
      <c r="S612" s="44">
        <v>517868</v>
      </c>
      <c r="T612" s="44">
        <v>5</v>
      </c>
      <c r="U612" s="90">
        <f t="shared" si="30"/>
        <v>0</v>
      </c>
      <c r="V612" s="44">
        <f t="shared" si="31"/>
        <v>0.31818181818181818</v>
      </c>
    </row>
    <row r="613" spans="18:22" x14ac:dyDescent="0.3">
      <c r="R613" s="90"/>
      <c r="S613" s="44">
        <v>522818</v>
      </c>
      <c r="T613" s="44">
        <v>7</v>
      </c>
      <c r="U613" s="90">
        <f t="shared" si="30"/>
        <v>0</v>
      </c>
      <c r="V613" s="44">
        <f t="shared" si="31"/>
        <v>0.34090909090909088</v>
      </c>
    </row>
    <row r="614" spans="18:22" x14ac:dyDescent="0.3">
      <c r="R614" s="90"/>
      <c r="S614" s="44">
        <v>524337</v>
      </c>
      <c r="T614" s="44">
        <v>10</v>
      </c>
      <c r="U614" s="90">
        <f t="shared" si="30"/>
        <v>0</v>
      </c>
      <c r="V614" s="44">
        <f t="shared" si="31"/>
        <v>0.36363636363636359</v>
      </c>
    </row>
    <row r="615" spans="18:22" x14ac:dyDescent="0.3">
      <c r="R615" s="90"/>
      <c r="S615" s="44">
        <v>526836</v>
      </c>
      <c r="T615" s="44">
        <v>3</v>
      </c>
      <c r="U615" s="90">
        <f t="shared" si="30"/>
        <v>0</v>
      </c>
      <c r="V615" s="44">
        <f t="shared" si="31"/>
        <v>0.3863636363636363</v>
      </c>
    </row>
    <row r="616" spans="18:22" x14ac:dyDescent="0.3">
      <c r="R616" s="90"/>
      <c r="S616" s="44">
        <v>527154</v>
      </c>
      <c r="T616" s="44">
        <v>3</v>
      </c>
      <c r="U616" s="90">
        <f t="shared" si="30"/>
        <v>0</v>
      </c>
      <c r="V616" s="44">
        <f t="shared" si="31"/>
        <v>0.40909090909090901</v>
      </c>
    </row>
    <row r="617" spans="18:22" x14ac:dyDescent="0.3">
      <c r="R617" s="90"/>
      <c r="S617" s="44">
        <v>527218</v>
      </c>
      <c r="T617" s="44">
        <v>11</v>
      </c>
      <c r="U617" s="90">
        <f t="shared" si="30"/>
        <v>0</v>
      </c>
      <c r="V617" s="44">
        <f t="shared" si="31"/>
        <v>0.43181818181818171</v>
      </c>
    </row>
    <row r="618" spans="18:22" x14ac:dyDescent="0.3">
      <c r="R618" s="90"/>
      <c r="S618" s="44">
        <v>531894</v>
      </c>
      <c r="T618" s="44">
        <v>0</v>
      </c>
      <c r="U618" s="90">
        <f t="shared" si="30"/>
        <v>0</v>
      </c>
      <c r="V618" s="44">
        <f t="shared" si="31"/>
        <v>0.45454545454545442</v>
      </c>
    </row>
    <row r="619" spans="18:22" x14ac:dyDescent="0.3">
      <c r="R619" s="90"/>
      <c r="S619" s="44">
        <v>533310</v>
      </c>
      <c r="T619" s="44">
        <v>8</v>
      </c>
      <c r="U619" s="90">
        <f t="shared" si="30"/>
        <v>0</v>
      </c>
      <c r="V619" s="44">
        <f t="shared" si="31"/>
        <v>0.47727272727272713</v>
      </c>
    </row>
    <row r="620" spans="18:22" x14ac:dyDescent="0.3">
      <c r="R620" s="90"/>
      <c r="S620" s="44">
        <v>534064</v>
      </c>
      <c r="T620" s="44">
        <v>1</v>
      </c>
      <c r="U620" s="90">
        <f t="shared" si="30"/>
        <v>0</v>
      </c>
      <c r="V620" s="44">
        <f t="shared" si="31"/>
        <v>0.49999999999999983</v>
      </c>
    </row>
    <row r="621" spans="18:22" x14ac:dyDescent="0.3">
      <c r="R621" s="90"/>
      <c r="S621" s="44">
        <v>534299</v>
      </c>
      <c r="T621" s="44">
        <v>6</v>
      </c>
      <c r="U621" s="90">
        <f t="shared" si="30"/>
        <v>0</v>
      </c>
      <c r="V621" s="44">
        <f t="shared" si="31"/>
        <v>0.5227272727272726</v>
      </c>
    </row>
    <row r="622" spans="18:22" x14ac:dyDescent="0.3">
      <c r="R622" s="90"/>
      <c r="S622" s="44">
        <v>534813</v>
      </c>
      <c r="T622" s="44">
        <v>6</v>
      </c>
      <c r="U622" s="90">
        <f t="shared" si="30"/>
        <v>0</v>
      </c>
      <c r="V622" s="44">
        <f t="shared" si="31"/>
        <v>0.5454545454545453</v>
      </c>
    </row>
    <row r="623" spans="18:22" x14ac:dyDescent="0.3">
      <c r="R623" s="90"/>
      <c r="S623" s="44">
        <v>534996</v>
      </c>
      <c r="T623" s="44">
        <v>1</v>
      </c>
      <c r="U623" s="90">
        <f t="shared" si="30"/>
        <v>0</v>
      </c>
      <c r="V623" s="44">
        <f t="shared" si="31"/>
        <v>0.56818181818181801</v>
      </c>
    </row>
    <row r="624" spans="18:22" x14ac:dyDescent="0.3">
      <c r="R624" s="90"/>
      <c r="S624" s="44">
        <v>536052</v>
      </c>
      <c r="T624" s="44">
        <v>0</v>
      </c>
      <c r="U624" s="90">
        <f t="shared" si="30"/>
        <v>0</v>
      </c>
      <c r="V624" s="44">
        <f t="shared" si="31"/>
        <v>0.59090909090909072</v>
      </c>
    </row>
    <row r="625" spans="18:22" x14ac:dyDescent="0.3">
      <c r="R625" s="90"/>
      <c r="S625" s="44">
        <v>536250</v>
      </c>
      <c r="T625" s="44">
        <v>3</v>
      </c>
      <c r="U625" s="90">
        <f t="shared" si="30"/>
        <v>0</v>
      </c>
      <c r="V625" s="44">
        <f t="shared" si="31"/>
        <v>0.61363636363636342</v>
      </c>
    </row>
    <row r="626" spans="18:22" x14ac:dyDescent="0.3">
      <c r="R626" s="90"/>
      <c r="S626" s="44">
        <v>536331</v>
      </c>
      <c r="T626" s="44">
        <v>14</v>
      </c>
      <c r="U626" s="90">
        <f t="shared" si="30"/>
        <v>0</v>
      </c>
      <c r="V626" s="44">
        <f t="shared" si="31"/>
        <v>0.63636363636363613</v>
      </c>
    </row>
    <row r="627" spans="18:22" x14ac:dyDescent="0.3">
      <c r="R627" s="90"/>
      <c r="S627" s="44">
        <v>538870</v>
      </c>
      <c r="T627" s="44">
        <v>12</v>
      </c>
      <c r="U627" s="90">
        <f t="shared" si="30"/>
        <v>0</v>
      </c>
      <c r="V627" s="44">
        <f t="shared" si="31"/>
        <v>0.65909090909090884</v>
      </c>
    </row>
    <row r="628" spans="18:22" x14ac:dyDescent="0.3">
      <c r="R628" s="90"/>
      <c r="S628" s="44">
        <v>541850</v>
      </c>
      <c r="T628" s="44">
        <v>0</v>
      </c>
      <c r="U628" s="90">
        <f t="shared" si="30"/>
        <v>0</v>
      </c>
      <c r="V628" s="44">
        <f t="shared" si="31"/>
        <v>0.68181818181818155</v>
      </c>
    </row>
    <row r="629" spans="18:22" x14ac:dyDescent="0.3">
      <c r="R629" s="90"/>
      <c r="S629" s="44">
        <v>544083</v>
      </c>
      <c r="T629" s="44">
        <v>11</v>
      </c>
      <c r="U629" s="90">
        <f t="shared" si="30"/>
        <v>0</v>
      </c>
      <c r="V629" s="44">
        <f t="shared" si="31"/>
        <v>0.70454545454545425</v>
      </c>
    </row>
    <row r="630" spans="18:22" x14ac:dyDescent="0.3">
      <c r="R630" s="90"/>
      <c r="S630" s="44">
        <v>547878</v>
      </c>
      <c r="T630" s="44">
        <v>12</v>
      </c>
      <c r="U630" s="90">
        <f t="shared" si="30"/>
        <v>0</v>
      </c>
      <c r="V630" s="44">
        <f t="shared" si="31"/>
        <v>0.72727272727272696</v>
      </c>
    </row>
    <row r="631" spans="18:22" x14ac:dyDescent="0.3">
      <c r="R631" s="90"/>
      <c r="S631" s="44">
        <v>552013</v>
      </c>
      <c r="T631" s="44">
        <v>10</v>
      </c>
      <c r="U631" s="90">
        <f t="shared" si="30"/>
        <v>0</v>
      </c>
      <c r="V631" s="44">
        <f t="shared" si="31"/>
        <v>0.74999999999999967</v>
      </c>
    </row>
    <row r="632" spans="18:22" x14ac:dyDescent="0.3">
      <c r="R632" s="90"/>
      <c r="S632" s="44">
        <v>552652</v>
      </c>
      <c r="T632" s="44">
        <v>10</v>
      </c>
      <c r="U632" s="90">
        <f t="shared" si="30"/>
        <v>0</v>
      </c>
      <c r="V632" s="44">
        <f t="shared" si="31"/>
        <v>0.77272727272727237</v>
      </c>
    </row>
    <row r="633" spans="18:22" x14ac:dyDescent="0.3">
      <c r="R633" s="90"/>
      <c r="S633" s="44">
        <v>553699</v>
      </c>
      <c r="T633" s="44">
        <v>13</v>
      </c>
      <c r="U633" s="90">
        <f t="shared" si="30"/>
        <v>0</v>
      </c>
      <c r="V633" s="44">
        <f t="shared" si="31"/>
        <v>0.79545454545454508</v>
      </c>
    </row>
    <row r="634" spans="18:22" x14ac:dyDescent="0.3">
      <c r="R634" s="90"/>
      <c r="S634" s="44">
        <v>554945</v>
      </c>
      <c r="T634" s="44">
        <v>4</v>
      </c>
      <c r="U634" s="90">
        <f t="shared" si="30"/>
        <v>0</v>
      </c>
      <c r="V634" s="44">
        <f t="shared" si="31"/>
        <v>0.81818181818181779</v>
      </c>
    </row>
    <row r="635" spans="18:22" x14ac:dyDescent="0.3">
      <c r="R635" s="90"/>
      <c r="S635" s="44">
        <v>558050</v>
      </c>
      <c r="T635" s="44">
        <v>11</v>
      </c>
      <c r="U635" s="90">
        <f t="shared" si="30"/>
        <v>0</v>
      </c>
      <c r="V635" s="44">
        <f t="shared" si="31"/>
        <v>0.8409090909090905</v>
      </c>
    </row>
    <row r="636" spans="18:22" x14ac:dyDescent="0.3">
      <c r="R636" s="90"/>
      <c r="S636" s="44">
        <v>559380</v>
      </c>
      <c r="T636" s="44">
        <v>4</v>
      </c>
      <c r="U636" s="90">
        <f t="shared" si="30"/>
        <v>0</v>
      </c>
      <c r="V636" s="44">
        <f t="shared" si="31"/>
        <v>0.8636363636363632</v>
      </c>
    </row>
    <row r="637" spans="18:22" x14ac:dyDescent="0.3">
      <c r="R637" s="90"/>
      <c r="S637" s="44">
        <v>559600</v>
      </c>
      <c r="T637" s="44">
        <v>1</v>
      </c>
      <c r="U637" s="90">
        <f t="shared" si="30"/>
        <v>0</v>
      </c>
      <c r="V637" s="44">
        <f t="shared" si="31"/>
        <v>0.88636363636363591</v>
      </c>
    </row>
    <row r="638" spans="18:22" x14ac:dyDescent="0.3">
      <c r="R638" s="90"/>
      <c r="S638" s="44">
        <v>559623</v>
      </c>
      <c r="T638" s="44">
        <v>14</v>
      </c>
      <c r="U638" s="90">
        <f t="shared" si="30"/>
        <v>0</v>
      </c>
      <c r="V638" s="44">
        <f t="shared" si="31"/>
        <v>0.90909090909090862</v>
      </c>
    </row>
    <row r="639" spans="18:22" x14ac:dyDescent="0.3">
      <c r="R639" s="90"/>
      <c r="S639" s="44">
        <v>561882</v>
      </c>
      <c r="T639" s="44">
        <v>9</v>
      </c>
      <c r="U639" s="90">
        <f t="shared" si="30"/>
        <v>0</v>
      </c>
      <c r="V639" s="44">
        <f t="shared" si="31"/>
        <v>0.93181818181818132</v>
      </c>
    </row>
    <row r="640" spans="18:22" x14ac:dyDescent="0.3">
      <c r="R640" s="90"/>
      <c r="S640" s="44">
        <v>564609</v>
      </c>
      <c r="T640" s="44">
        <v>8</v>
      </c>
      <c r="U640" s="90">
        <f t="shared" si="30"/>
        <v>0</v>
      </c>
      <c r="V640" s="44">
        <f t="shared" si="31"/>
        <v>0.95454545454545403</v>
      </c>
    </row>
    <row r="641" spans="18:22" x14ac:dyDescent="0.3">
      <c r="R641" s="90"/>
      <c r="S641" s="44">
        <v>564885</v>
      </c>
      <c r="T641" s="44">
        <v>15</v>
      </c>
      <c r="U641" s="90">
        <f t="shared" si="30"/>
        <v>0</v>
      </c>
      <c r="V641" s="44">
        <f t="shared" si="31"/>
        <v>0.97727272727272674</v>
      </c>
    </row>
    <row r="642" spans="18:22" x14ac:dyDescent="0.3">
      <c r="R642" s="93"/>
      <c r="S642" s="44">
        <v>567223</v>
      </c>
      <c r="T642" s="44">
        <v>6</v>
      </c>
      <c r="U642" s="93">
        <f t="shared" si="30"/>
        <v>0</v>
      </c>
      <c r="V642" s="44">
        <f t="shared" si="31"/>
        <v>0.99999999999999944</v>
      </c>
    </row>
    <row r="643" spans="18:22" x14ac:dyDescent="0.3">
      <c r="R643" s="92">
        <v>14</v>
      </c>
      <c r="S643" s="44">
        <v>506157</v>
      </c>
      <c r="T643" s="44">
        <v>14</v>
      </c>
      <c r="U643" s="92">
        <f t="shared" si="30"/>
        <v>0.93333333333333335</v>
      </c>
      <c r="V643" s="44">
        <f>1/COUNT($S$643:$S$684)</f>
        <v>2.3809523809523808E-2</v>
      </c>
    </row>
    <row r="644" spans="18:22" x14ac:dyDescent="0.3">
      <c r="R644" s="90"/>
      <c r="S644" s="44">
        <v>513230</v>
      </c>
      <c r="T644" s="44">
        <v>8</v>
      </c>
      <c r="U644" s="90">
        <f t="shared" ref="U644:U708" si="32">R644/$R$724</f>
        <v>0</v>
      </c>
      <c r="V644" s="44">
        <f>V643+1/COUNT($S$643:$S$684)</f>
        <v>4.7619047619047616E-2</v>
      </c>
    </row>
    <row r="645" spans="18:22" x14ac:dyDescent="0.3">
      <c r="R645" s="90"/>
      <c r="S645" s="44">
        <v>515151</v>
      </c>
      <c r="T645" s="44">
        <v>10</v>
      </c>
      <c r="U645" s="90">
        <f t="shared" si="32"/>
        <v>0</v>
      </c>
      <c r="V645" s="44">
        <f t="shared" ref="V645:V684" si="33">V644+1/COUNT($S$643:$S$684)</f>
        <v>7.1428571428571425E-2</v>
      </c>
    </row>
    <row r="646" spans="18:22" x14ac:dyDescent="0.3">
      <c r="R646" s="90"/>
      <c r="S646" s="44">
        <v>516227</v>
      </c>
      <c r="T646" s="44">
        <v>3</v>
      </c>
      <c r="U646" s="90">
        <f t="shared" si="32"/>
        <v>0</v>
      </c>
      <c r="V646" s="44">
        <f t="shared" si="33"/>
        <v>9.5238095238095233E-2</v>
      </c>
    </row>
    <row r="647" spans="18:22" x14ac:dyDescent="0.3">
      <c r="R647" s="90"/>
      <c r="S647" s="44">
        <v>516933</v>
      </c>
      <c r="T647" s="44">
        <v>14</v>
      </c>
      <c r="U647" s="90">
        <f t="shared" si="32"/>
        <v>0</v>
      </c>
      <c r="V647" s="44">
        <f t="shared" si="33"/>
        <v>0.11904761904761904</v>
      </c>
    </row>
    <row r="648" spans="18:22" x14ac:dyDescent="0.3">
      <c r="R648" s="90"/>
      <c r="S648" s="44">
        <v>517009</v>
      </c>
      <c r="T648" s="44">
        <v>7</v>
      </c>
      <c r="U648" s="90">
        <f t="shared" si="32"/>
        <v>0</v>
      </c>
      <c r="V648" s="44">
        <f t="shared" si="33"/>
        <v>0.14285714285714285</v>
      </c>
    </row>
    <row r="649" spans="18:22" x14ac:dyDescent="0.3">
      <c r="R649" s="90"/>
      <c r="S649" s="44">
        <v>517048</v>
      </c>
      <c r="T649" s="44">
        <v>13</v>
      </c>
      <c r="U649" s="90">
        <f t="shared" si="32"/>
        <v>0</v>
      </c>
      <c r="V649" s="44">
        <f t="shared" si="33"/>
        <v>0.16666666666666666</v>
      </c>
    </row>
    <row r="650" spans="18:22" x14ac:dyDescent="0.3">
      <c r="R650" s="90"/>
      <c r="S650" s="44">
        <v>520766</v>
      </c>
      <c r="T650" s="44">
        <v>13</v>
      </c>
      <c r="U650" s="90">
        <f t="shared" si="32"/>
        <v>0</v>
      </c>
      <c r="V650" s="44">
        <f t="shared" si="33"/>
        <v>0.19047619047619047</v>
      </c>
    </row>
    <row r="651" spans="18:22" x14ac:dyDescent="0.3">
      <c r="R651" s="90"/>
      <c r="S651" s="44">
        <v>520772</v>
      </c>
      <c r="T651" s="44">
        <v>10</v>
      </c>
      <c r="U651" s="90">
        <f t="shared" si="32"/>
        <v>0</v>
      </c>
      <c r="V651" s="44">
        <f t="shared" si="33"/>
        <v>0.21428571428571427</v>
      </c>
    </row>
    <row r="652" spans="18:22" x14ac:dyDescent="0.3">
      <c r="R652" s="90"/>
      <c r="S652" s="44">
        <v>521964</v>
      </c>
      <c r="T652" s="44">
        <v>12</v>
      </c>
      <c r="U652" s="90">
        <f t="shared" si="32"/>
        <v>0</v>
      </c>
      <c r="V652" s="44">
        <f t="shared" si="33"/>
        <v>0.23809523809523808</v>
      </c>
    </row>
    <row r="653" spans="18:22" x14ac:dyDescent="0.3">
      <c r="R653" s="90"/>
      <c r="S653" s="44">
        <v>523565</v>
      </c>
      <c r="T653" s="44">
        <v>8</v>
      </c>
      <c r="U653" s="90">
        <f t="shared" si="32"/>
        <v>0</v>
      </c>
      <c r="V653" s="44">
        <f t="shared" si="33"/>
        <v>0.26190476190476186</v>
      </c>
    </row>
    <row r="654" spans="18:22" x14ac:dyDescent="0.3">
      <c r="R654" s="90"/>
      <c r="S654" s="44">
        <v>527935</v>
      </c>
      <c r="T654" s="44">
        <v>12</v>
      </c>
      <c r="U654" s="90">
        <f t="shared" si="32"/>
        <v>0</v>
      </c>
      <c r="V654" s="44">
        <f t="shared" si="33"/>
        <v>0.2857142857142857</v>
      </c>
    </row>
    <row r="655" spans="18:22" x14ac:dyDescent="0.3">
      <c r="R655" s="90"/>
      <c r="S655" s="44">
        <v>531845</v>
      </c>
      <c r="T655" s="44">
        <v>13</v>
      </c>
      <c r="U655" s="90">
        <f t="shared" si="32"/>
        <v>0</v>
      </c>
      <c r="V655" s="44">
        <f t="shared" si="33"/>
        <v>0.30952380952380953</v>
      </c>
    </row>
    <row r="656" spans="18:22" x14ac:dyDescent="0.3">
      <c r="R656" s="90"/>
      <c r="S656" s="44">
        <v>531983</v>
      </c>
      <c r="T656" s="44">
        <v>9</v>
      </c>
      <c r="U656" s="90">
        <f t="shared" si="32"/>
        <v>0</v>
      </c>
      <c r="V656" s="44">
        <f t="shared" si="33"/>
        <v>0.33333333333333337</v>
      </c>
    </row>
    <row r="657" spans="18:22" x14ac:dyDescent="0.3">
      <c r="R657" s="90"/>
      <c r="S657" s="44">
        <v>532986</v>
      </c>
      <c r="T657" s="44">
        <v>10</v>
      </c>
      <c r="U657" s="90">
        <f t="shared" si="32"/>
        <v>0</v>
      </c>
      <c r="V657" s="44">
        <f t="shared" si="33"/>
        <v>0.35714285714285721</v>
      </c>
    </row>
    <row r="658" spans="18:22" x14ac:dyDescent="0.3">
      <c r="R658" s="90"/>
      <c r="S658" s="44">
        <v>533285</v>
      </c>
      <c r="T658" s="44">
        <v>15</v>
      </c>
      <c r="U658" s="90">
        <f t="shared" si="32"/>
        <v>0</v>
      </c>
      <c r="V658" s="44">
        <f t="shared" si="33"/>
        <v>0.38095238095238104</v>
      </c>
    </row>
    <row r="659" spans="18:22" x14ac:dyDescent="0.3">
      <c r="R659" s="90"/>
      <c r="S659" s="44">
        <v>533290</v>
      </c>
      <c r="T659" s="44">
        <v>0</v>
      </c>
      <c r="U659" s="90">
        <f t="shared" si="32"/>
        <v>0</v>
      </c>
      <c r="V659" s="44">
        <f t="shared" si="33"/>
        <v>0.40476190476190488</v>
      </c>
    </row>
    <row r="660" spans="18:22" x14ac:dyDescent="0.3">
      <c r="R660" s="90"/>
      <c r="S660" s="44">
        <v>533305</v>
      </c>
      <c r="T660" s="44">
        <v>12</v>
      </c>
      <c r="U660" s="90">
        <f t="shared" si="32"/>
        <v>0</v>
      </c>
      <c r="V660" s="44">
        <f t="shared" si="33"/>
        <v>0.42857142857142871</v>
      </c>
    </row>
    <row r="661" spans="18:22" x14ac:dyDescent="0.3">
      <c r="R661" s="90"/>
      <c r="S661" s="44">
        <v>533317</v>
      </c>
      <c r="T661" s="44">
        <v>8</v>
      </c>
      <c r="U661" s="90">
        <f t="shared" si="32"/>
        <v>0</v>
      </c>
      <c r="V661" s="44">
        <f t="shared" si="33"/>
        <v>0.45238095238095255</v>
      </c>
    </row>
    <row r="662" spans="18:22" x14ac:dyDescent="0.3">
      <c r="R662" s="90"/>
      <c r="S662" s="44">
        <v>533838</v>
      </c>
      <c r="T662" s="44">
        <v>8</v>
      </c>
      <c r="U662" s="90">
        <f t="shared" si="32"/>
        <v>0</v>
      </c>
      <c r="V662" s="44">
        <f t="shared" si="33"/>
        <v>0.47619047619047639</v>
      </c>
    </row>
    <row r="663" spans="18:22" x14ac:dyDescent="0.3">
      <c r="R663" s="90"/>
      <c r="S663" s="44">
        <v>534757</v>
      </c>
      <c r="T663" s="44">
        <v>8</v>
      </c>
      <c r="U663" s="90">
        <f t="shared" si="32"/>
        <v>0</v>
      </c>
      <c r="V663" s="44">
        <f t="shared" si="33"/>
        <v>0.50000000000000022</v>
      </c>
    </row>
    <row r="664" spans="18:22" x14ac:dyDescent="0.3">
      <c r="R664" s="90"/>
      <c r="S664" s="44">
        <v>536689</v>
      </c>
      <c r="T664" s="44">
        <v>4</v>
      </c>
      <c r="U664" s="90">
        <f t="shared" si="32"/>
        <v>0</v>
      </c>
      <c r="V664" s="44">
        <f t="shared" si="33"/>
        <v>0.52380952380952406</v>
      </c>
    </row>
    <row r="665" spans="18:22" x14ac:dyDescent="0.3">
      <c r="R665" s="90"/>
      <c r="S665" s="44">
        <v>536991</v>
      </c>
      <c r="T665" s="44">
        <v>8</v>
      </c>
      <c r="U665" s="90">
        <f t="shared" si="32"/>
        <v>0</v>
      </c>
      <c r="V665" s="44">
        <f t="shared" si="33"/>
        <v>0.54761904761904789</v>
      </c>
    </row>
    <row r="666" spans="18:22" x14ac:dyDescent="0.3">
      <c r="R666" s="90"/>
      <c r="S666" s="53">
        <v>541008</v>
      </c>
      <c r="T666" s="53">
        <v>1</v>
      </c>
      <c r="U666" s="90">
        <f t="shared" si="32"/>
        <v>0</v>
      </c>
      <c r="V666" s="44">
        <f t="shared" si="33"/>
        <v>0.57142857142857173</v>
      </c>
    </row>
    <row r="667" spans="18:22" x14ac:dyDescent="0.3">
      <c r="R667" s="90"/>
      <c r="S667" s="44">
        <v>543000</v>
      </c>
      <c r="T667" s="44">
        <v>8</v>
      </c>
      <c r="U667" s="90">
        <f t="shared" si="32"/>
        <v>0</v>
      </c>
      <c r="V667" s="44">
        <f t="shared" si="33"/>
        <v>0.59523809523809557</v>
      </c>
    </row>
    <row r="668" spans="18:22" x14ac:dyDescent="0.3">
      <c r="R668" s="90"/>
      <c r="S668" s="44">
        <v>544087</v>
      </c>
      <c r="T668" s="44">
        <v>11</v>
      </c>
      <c r="U668" s="90">
        <f t="shared" si="32"/>
        <v>0</v>
      </c>
      <c r="V668" s="44">
        <f t="shared" si="33"/>
        <v>0.6190476190476194</v>
      </c>
    </row>
    <row r="669" spans="18:22" x14ac:dyDescent="0.3">
      <c r="R669" s="90"/>
      <c r="S669" s="44">
        <v>544088</v>
      </c>
      <c r="T669" s="44">
        <v>8</v>
      </c>
      <c r="U669" s="90">
        <f t="shared" si="32"/>
        <v>0</v>
      </c>
      <c r="V669" s="44">
        <f t="shared" si="33"/>
        <v>0.64285714285714324</v>
      </c>
    </row>
    <row r="670" spans="18:22" x14ac:dyDescent="0.3">
      <c r="R670" s="90"/>
      <c r="S670" s="53">
        <v>545769</v>
      </c>
      <c r="T670" s="53">
        <v>12</v>
      </c>
      <c r="U670" s="90">
        <f t="shared" si="32"/>
        <v>0</v>
      </c>
      <c r="V670" s="44">
        <f t="shared" si="33"/>
        <v>0.66666666666666707</v>
      </c>
    </row>
    <row r="671" spans="18:22" x14ac:dyDescent="0.3">
      <c r="R671" s="90"/>
      <c r="S671" s="44">
        <v>546687</v>
      </c>
      <c r="T671" s="44">
        <v>9</v>
      </c>
      <c r="U671" s="90">
        <f t="shared" si="32"/>
        <v>0</v>
      </c>
      <c r="V671" s="44">
        <f t="shared" si="33"/>
        <v>0.69047619047619091</v>
      </c>
    </row>
    <row r="672" spans="18:22" x14ac:dyDescent="0.3">
      <c r="R672" s="90"/>
      <c r="S672" s="44">
        <v>552098</v>
      </c>
      <c r="T672" s="44">
        <v>9</v>
      </c>
      <c r="U672" s="90">
        <f t="shared" si="32"/>
        <v>0</v>
      </c>
      <c r="V672" s="44">
        <f t="shared" si="33"/>
        <v>0.71428571428571475</v>
      </c>
    </row>
    <row r="673" spans="18:22" x14ac:dyDescent="0.3">
      <c r="R673" s="90"/>
      <c r="S673" s="44">
        <v>552576</v>
      </c>
      <c r="T673" s="44">
        <v>14</v>
      </c>
      <c r="U673" s="90">
        <f t="shared" si="32"/>
        <v>0</v>
      </c>
      <c r="V673" s="44">
        <f t="shared" si="33"/>
        <v>0.73809523809523858</v>
      </c>
    </row>
    <row r="674" spans="18:22" x14ac:dyDescent="0.3">
      <c r="R674" s="90"/>
      <c r="S674" s="44">
        <v>552669</v>
      </c>
      <c r="T674" s="44">
        <v>15</v>
      </c>
      <c r="U674" s="90">
        <f t="shared" si="32"/>
        <v>0</v>
      </c>
      <c r="V674" s="44">
        <f t="shared" si="33"/>
        <v>0.76190476190476242</v>
      </c>
    </row>
    <row r="675" spans="18:22" x14ac:dyDescent="0.3">
      <c r="R675" s="90"/>
      <c r="S675" s="44">
        <v>558641</v>
      </c>
      <c r="T675" s="44">
        <v>14</v>
      </c>
      <c r="U675" s="90">
        <f t="shared" si="32"/>
        <v>0</v>
      </c>
      <c r="V675" s="44">
        <f t="shared" si="33"/>
        <v>0.78571428571428625</v>
      </c>
    </row>
    <row r="676" spans="18:22" x14ac:dyDescent="0.3">
      <c r="R676" s="90"/>
      <c r="S676" s="44">
        <v>559451</v>
      </c>
      <c r="T676" s="44">
        <v>5</v>
      </c>
      <c r="U676" s="90">
        <f t="shared" si="32"/>
        <v>0</v>
      </c>
      <c r="V676" s="44">
        <f t="shared" si="33"/>
        <v>0.80952380952381009</v>
      </c>
    </row>
    <row r="677" spans="18:22" x14ac:dyDescent="0.3">
      <c r="R677" s="90"/>
      <c r="S677" s="44">
        <v>559483</v>
      </c>
      <c r="T677" s="44">
        <v>13</v>
      </c>
      <c r="U677" s="90">
        <f t="shared" si="32"/>
        <v>0</v>
      </c>
      <c r="V677" s="44">
        <f t="shared" si="33"/>
        <v>0.83333333333333393</v>
      </c>
    </row>
    <row r="678" spans="18:22" x14ac:dyDescent="0.3">
      <c r="R678" s="90"/>
      <c r="S678" s="44">
        <v>559999</v>
      </c>
      <c r="T678" s="44">
        <v>0</v>
      </c>
      <c r="U678" s="90">
        <f t="shared" si="32"/>
        <v>0</v>
      </c>
      <c r="V678" s="44">
        <f t="shared" si="33"/>
        <v>0.85714285714285776</v>
      </c>
    </row>
    <row r="679" spans="18:22" x14ac:dyDescent="0.3">
      <c r="R679" s="90"/>
      <c r="S679" s="44">
        <v>561876</v>
      </c>
      <c r="T679" s="44">
        <v>11</v>
      </c>
      <c r="U679" s="90">
        <f t="shared" si="32"/>
        <v>0</v>
      </c>
      <c r="V679" s="44">
        <f t="shared" si="33"/>
        <v>0.8809523809523816</v>
      </c>
    </row>
    <row r="680" spans="18:22" x14ac:dyDescent="0.3">
      <c r="R680" s="90"/>
      <c r="S680" s="44">
        <v>564881</v>
      </c>
      <c r="T680" s="44">
        <v>9</v>
      </c>
      <c r="U680" s="90">
        <f t="shared" si="32"/>
        <v>0</v>
      </c>
      <c r="V680" s="44">
        <f t="shared" si="33"/>
        <v>0.90476190476190543</v>
      </c>
    </row>
    <row r="681" spans="18:22" x14ac:dyDescent="0.3">
      <c r="R681" s="90"/>
      <c r="S681" s="44">
        <v>564947</v>
      </c>
      <c r="T681" s="44">
        <v>14</v>
      </c>
      <c r="U681" s="90">
        <f t="shared" si="32"/>
        <v>0</v>
      </c>
      <c r="V681" s="44">
        <f t="shared" si="33"/>
        <v>0.92857142857142927</v>
      </c>
    </row>
    <row r="682" spans="18:22" x14ac:dyDescent="0.3">
      <c r="R682" s="90"/>
      <c r="S682" s="44">
        <v>564970</v>
      </c>
      <c r="T682" s="44">
        <v>12</v>
      </c>
      <c r="U682" s="90">
        <f t="shared" si="32"/>
        <v>0</v>
      </c>
      <c r="V682" s="44">
        <f t="shared" si="33"/>
        <v>0.95238095238095311</v>
      </c>
    </row>
    <row r="683" spans="18:22" x14ac:dyDescent="0.3">
      <c r="R683" s="90"/>
      <c r="S683" s="44">
        <v>566048</v>
      </c>
      <c r="T683" s="44">
        <v>6</v>
      </c>
      <c r="U683" s="90">
        <f t="shared" si="32"/>
        <v>0</v>
      </c>
      <c r="V683" s="44">
        <f t="shared" si="33"/>
        <v>0.97619047619047694</v>
      </c>
    </row>
    <row r="684" spans="18:22" x14ac:dyDescent="0.3">
      <c r="R684" s="93"/>
      <c r="S684" s="44">
        <v>566658</v>
      </c>
      <c r="T684" s="44">
        <v>15</v>
      </c>
      <c r="U684" s="93">
        <f t="shared" si="32"/>
        <v>0</v>
      </c>
      <c r="V684" s="44">
        <f t="shared" si="33"/>
        <v>1.0000000000000007</v>
      </c>
    </row>
    <row r="685" spans="18:22" x14ac:dyDescent="0.3">
      <c r="R685" s="92">
        <v>15</v>
      </c>
      <c r="S685" s="44">
        <v>509487</v>
      </c>
      <c r="T685" s="44">
        <v>3</v>
      </c>
      <c r="U685" s="92">
        <f t="shared" si="32"/>
        <v>1</v>
      </c>
      <c r="V685" s="44">
        <f>1/COUNT($S$685:$S$723)</f>
        <v>2.564102564102564E-2</v>
      </c>
    </row>
    <row r="686" spans="18:22" x14ac:dyDescent="0.3">
      <c r="R686" s="90"/>
      <c r="S686" s="44">
        <v>512539</v>
      </c>
      <c r="T686" s="44">
        <v>2</v>
      </c>
      <c r="U686" s="90">
        <f t="shared" si="32"/>
        <v>0</v>
      </c>
      <c r="V686" s="44">
        <f>V685+1/COUNT($S$685:$S$723)</f>
        <v>5.128205128205128E-2</v>
      </c>
    </row>
    <row r="687" spans="18:22" x14ac:dyDescent="0.3">
      <c r="R687" s="90"/>
      <c r="S687" s="44">
        <v>512813</v>
      </c>
      <c r="T687" s="44">
        <v>4</v>
      </c>
      <c r="U687" s="90">
        <f t="shared" si="32"/>
        <v>0</v>
      </c>
      <c r="V687" s="44">
        <f t="shared" ref="V687:V723" si="34">V686+1/COUNT($S$685:$S$723)</f>
        <v>7.6923076923076927E-2</v>
      </c>
    </row>
    <row r="688" spans="18:22" x14ac:dyDescent="0.3">
      <c r="R688" s="90"/>
      <c r="S688" s="44">
        <v>515695</v>
      </c>
      <c r="T688" s="44">
        <v>4</v>
      </c>
      <c r="U688" s="90">
        <f t="shared" si="32"/>
        <v>0</v>
      </c>
      <c r="V688" s="44">
        <f t="shared" si="34"/>
        <v>0.10256410256410256</v>
      </c>
    </row>
    <row r="689" spans="18:22" x14ac:dyDescent="0.3">
      <c r="R689" s="90"/>
      <c r="S689" s="44">
        <v>515766</v>
      </c>
      <c r="T689" s="44">
        <v>7</v>
      </c>
      <c r="U689" s="90">
        <f t="shared" si="32"/>
        <v>0</v>
      </c>
      <c r="V689" s="44">
        <f t="shared" si="34"/>
        <v>0.12820512820512819</v>
      </c>
    </row>
    <row r="690" spans="18:22" x14ac:dyDescent="0.3">
      <c r="R690" s="90"/>
      <c r="S690" s="44">
        <v>516253</v>
      </c>
      <c r="T690" s="44">
        <v>11</v>
      </c>
      <c r="U690" s="90">
        <f t="shared" si="32"/>
        <v>0</v>
      </c>
      <c r="V690" s="44">
        <f t="shared" si="34"/>
        <v>0.15384615384615383</v>
      </c>
    </row>
    <row r="691" spans="18:22" x14ac:dyDescent="0.3">
      <c r="R691" s="90"/>
      <c r="S691" s="44">
        <v>516769</v>
      </c>
      <c r="T691" s="44">
        <v>7</v>
      </c>
      <c r="U691" s="90">
        <f t="shared" si="32"/>
        <v>0</v>
      </c>
      <c r="V691" s="44">
        <f t="shared" si="34"/>
        <v>0.17948717948717946</v>
      </c>
    </row>
    <row r="692" spans="18:22" x14ac:dyDescent="0.3">
      <c r="R692" s="90"/>
      <c r="S692" s="44">
        <v>517358</v>
      </c>
      <c r="T692" s="44">
        <v>2</v>
      </c>
      <c r="U692" s="90">
        <f t="shared" si="32"/>
        <v>0</v>
      </c>
      <c r="V692" s="44">
        <f t="shared" si="34"/>
        <v>0.20512820512820509</v>
      </c>
    </row>
    <row r="693" spans="18:22" x14ac:dyDescent="0.3">
      <c r="R693" s="90"/>
      <c r="S693" s="44">
        <v>522450</v>
      </c>
      <c r="T693" s="44">
        <v>4</v>
      </c>
      <c r="U693" s="90">
        <f t="shared" si="32"/>
        <v>0</v>
      </c>
      <c r="V693" s="44">
        <f t="shared" si="34"/>
        <v>0.23076923076923073</v>
      </c>
    </row>
    <row r="694" spans="18:22" x14ac:dyDescent="0.3">
      <c r="R694" s="90"/>
      <c r="S694" s="44">
        <v>523253</v>
      </c>
      <c r="T694" s="44">
        <v>13</v>
      </c>
      <c r="U694" s="90">
        <f t="shared" si="32"/>
        <v>0</v>
      </c>
      <c r="V694" s="44">
        <f t="shared" si="34"/>
        <v>0.25641025641025639</v>
      </c>
    </row>
    <row r="695" spans="18:22" x14ac:dyDescent="0.3">
      <c r="R695" s="90"/>
      <c r="S695" s="44">
        <v>524225</v>
      </c>
      <c r="T695" s="44">
        <v>2</v>
      </c>
      <c r="U695" s="90">
        <f t="shared" si="32"/>
        <v>0</v>
      </c>
      <c r="V695" s="44">
        <f t="shared" si="34"/>
        <v>0.28205128205128205</v>
      </c>
    </row>
    <row r="696" spans="18:22" x14ac:dyDescent="0.3">
      <c r="R696" s="90"/>
      <c r="S696" s="44">
        <v>527152</v>
      </c>
      <c r="T696" s="44">
        <v>4</v>
      </c>
      <c r="U696" s="90">
        <f t="shared" si="32"/>
        <v>0</v>
      </c>
      <c r="V696" s="44">
        <f t="shared" si="34"/>
        <v>0.30769230769230771</v>
      </c>
    </row>
    <row r="697" spans="18:22" x14ac:dyDescent="0.3">
      <c r="R697" s="90"/>
      <c r="S697" s="44">
        <v>527894</v>
      </c>
      <c r="T697" s="44">
        <v>2</v>
      </c>
      <c r="U697" s="90">
        <f t="shared" si="32"/>
        <v>0</v>
      </c>
      <c r="V697" s="44">
        <f t="shared" si="34"/>
        <v>0.33333333333333337</v>
      </c>
    </row>
    <row r="698" spans="18:22" x14ac:dyDescent="0.3">
      <c r="R698" s="90"/>
      <c r="S698" s="44">
        <v>530132</v>
      </c>
      <c r="T698" s="44">
        <v>12</v>
      </c>
      <c r="U698" s="90">
        <f t="shared" si="32"/>
        <v>0</v>
      </c>
      <c r="V698" s="44">
        <f t="shared" si="34"/>
        <v>0.35897435897435903</v>
      </c>
    </row>
    <row r="699" spans="18:22" x14ac:dyDescent="0.3">
      <c r="R699" s="90"/>
      <c r="S699" s="44">
        <v>530790</v>
      </c>
      <c r="T699" s="44">
        <v>2</v>
      </c>
      <c r="U699" s="90">
        <f t="shared" si="32"/>
        <v>0</v>
      </c>
      <c r="V699" s="44">
        <f t="shared" si="34"/>
        <v>0.38461538461538469</v>
      </c>
    </row>
    <row r="700" spans="18:22" x14ac:dyDescent="0.3">
      <c r="R700" s="90"/>
      <c r="S700" s="44">
        <v>531378</v>
      </c>
      <c r="T700" s="44">
        <v>9</v>
      </c>
      <c r="U700" s="90">
        <f t="shared" si="32"/>
        <v>0</v>
      </c>
      <c r="V700" s="44">
        <f t="shared" si="34"/>
        <v>0.41025641025641035</v>
      </c>
    </row>
    <row r="701" spans="18:22" x14ac:dyDescent="0.3">
      <c r="R701" s="90"/>
      <c r="S701" s="44">
        <v>531761</v>
      </c>
      <c r="T701" s="44">
        <v>5</v>
      </c>
      <c r="U701" s="90">
        <f t="shared" si="32"/>
        <v>0</v>
      </c>
      <c r="V701" s="44">
        <f t="shared" si="34"/>
        <v>0.43589743589743601</v>
      </c>
    </row>
    <row r="702" spans="18:22" x14ac:dyDescent="0.3">
      <c r="R702" s="90"/>
      <c r="S702" s="44">
        <v>531967</v>
      </c>
      <c r="T702" s="44">
        <v>10</v>
      </c>
      <c r="U702" s="90">
        <f t="shared" si="32"/>
        <v>0</v>
      </c>
      <c r="V702" s="44">
        <f t="shared" si="34"/>
        <v>0.46153846153846168</v>
      </c>
    </row>
    <row r="703" spans="18:22" x14ac:dyDescent="0.3">
      <c r="R703" s="90"/>
      <c r="S703" s="44">
        <v>531996</v>
      </c>
      <c r="T703" s="44">
        <v>6</v>
      </c>
      <c r="U703" s="90">
        <f t="shared" si="32"/>
        <v>0</v>
      </c>
      <c r="V703" s="44">
        <f t="shared" si="34"/>
        <v>0.48717948717948734</v>
      </c>
    </row>
    <row r="704" spans="18:22" x14ac:dyDescent="0.3">
      <c r="R704" s="90"/>
      <c r="S704" s="44">
        <v>532945</v>
      </c>
      <c r="T704" s="44">
        <v>13</v>
      </c>
      <c r="U704" s="90">
        <f t="shared" si="32"/>
        <v>0</v>
      </c>
      <c r="V704" s="44">
        <f t="shared" si="34"/>
        <v>0.512820512820513</v>
      </c>
    </row>
    <row r="705" spans="18:22" x14ac:dyDescent="0.3">
      <c r="R705" s="90"/>
      <c r="S705" s="44">
        <v>533313</v>
      </c>
      <c r="T705" s="44">
        <v>4</v>
      </c>
      <c r="U705" s="90">
        <f t="shared" si="32"/>
        <v>0</v>
      </c>
      <c r="V705" s="44">
        <f t="shared" si="34"/>
        <v>0.53846153846153866</v>
      </c>
    </row>
    <row r="706" spans="18:22" x14ac:dyDescent="0.3">
      <c r="R706" s="90"/>
      <c r="S706" s="44">
        <v>539332</v>
      </c>
      <c r="T706" s="44">
        <v>9</v>
      </c>
      <c r="U706" s="90">
        <f t="shared" si="32"/>
        <v>0</v>
      </c>
      <c r="V706" s="44">
        <f t="shared" si="34"/>
        <v>0.56410256410256432</v>
      </c>
    </row>
    <row r="707" spans="18:22" x14ac:dyDescent="0.3">
      <c r="R707" s="90"/>
      <c r="S707" s="44">
        <v>541000</v>
      </c>
      <c r="T707" s="44">
        <v>9</v>
      </c>
      <c r="U707" s="90">
        <f t="shared" si="32"/>
        <v>0</v>
      </c>
      <c r="V707" s="44">
        <f t="shared" si="34"/>
        <v>0.58974358974358998</v>
      </c>
    </row>
    <row r="708" spans="18:22" x14ac:dyDescent="0.3">
      <c r="R708" s="90"/>
      <c r="S708" s="44">
        <v>541924</v>
      </c>
      <c r="T708" s="44">
        <v>8</v>
      </c>
      <c r="U708" s="90">
        <f t="shared" si="32"/>
        <v>0</v>
      </c>
      <c r="V708" s="44">
        <f t="shared" si="34"/>
        <v>0.61538461538461564</v>
      </c>
    </row>
    <row r="709" spans="18:22" x14ac:dyDescent="0.3">
      <c r="R709" s="90"/>
      <c r="S709" s="44">
        <v>543419</v>
      </c>
      <c r="T709" s="44">
        <v>6</v>
      </c>
      <c r="U709" s="90">
        <f t="shared" ref="U709:U723" si="35">R709/$R$724</f>
        <v>0</v>
      </c>
      <c r="V709" s="44">
        <f t="shared" si="34"/>
        <v>0.6410256410256413</v>
      </c>
    </row>
    <row r="710" spans="18:22" x14ac:dyDescent="0.3">
      <c r="R710" s="90"/>
      <c r="S710" s="44">
        <v>545631</v>
      </c>
      <c r="T710" s="44">
        <v>15</v>
      </c>
      <c r="U710" s="90">
        <f t="shared" si="35"/>
        <v>0</v>
      </c>
      <c r="V710" s="44">
        <f t="shared" si="34"/>
        <v>0.66666666666666696</v>
      </c>
    </row>
    <row r="711" spans="18:22" x14ac:dyDescent="0.3">
      <c r="R711" s="90"/>
      <c r="S711" s="44">
        <v>546016</v>
      </c>
      <c r="T711" s="44">
        <v>1</v>
      </c>
      <c r="U711" s="90">
        <f t="shared" si="35"/>
        <v>0</v>
      </c>
      <c r="V711" s="44">
        <f t="shared" si="34"/>
        <v>0.69230769230769262</v>
      </c>
    </row>
    <row r="712" spans="18:22" x14ac:dyDescent="0.3">
      <c r="R712" s="90"/>
      <c r="S712" s="44">
        <v>548009</v>
      </c>
      <c r="T712" s="44">
        <v>7</v>
      </c>
      <c r="U712" s="90">
        <f t="shared" si="35"/>
        <v>0</v>
      </c>
      <c r="V712" s="44">
        <f t="shared" si="34"/>
        <v>0.71794871794871828</v>
      </c>
    </row>
    <row r="713" spans="18:22" x14ac:dyDescent="0.3">
      <c r="R713" s="90"/>
      <c r="S713" s="44">
        <v>552626</v>
      </c>
      <c r="T713" s="44">
        <v>6</v>
      </c>
      <c r="U713" s="90">
        <f t="shared" si="35"/>
        <v>0</v>
      </c>
      <c r="V713" s="44">
        <f t="shared" si="34"/>
        <v>0.74358974358974395</v>
      </c>
    </row>
    <row r="714" spans="18:22" x14ac:dyDescent="0.3">
      <c r="R714" s="90"/>
      <c r="S714" s="44">
        <v>553966</v>
      </c>
      <c r="T714" s="44">
        <v>2</v>
      </c>
      <c r="U714" s="90">
        <f t="shared" si="35"/>
        <v>0</v>
      </c>
      <c r="V714" s="44">
        <f t="shared" si="34"/>
        <v>0.76923076923076961</v>
      </c>
    </row>
    <row r="715" spans="18:22" x14ac:dyDescent="0.3">
      <c r="R715" s="90"/>
      <c r="S715" s="44">
        <v>555366</v>
      </c>
      <c r="T715" s="44">
        <v>15</v>
      </c>
      <c r="U715" s="90">
        <f t="shared" si="35"/>
        <v>0</v>
      </c>
      <c r="V715" s="44">
        <f t="shared" si="34"/>
        <v>0.79487179487179527</v>
      </c>
    </row>
    <row r="716" spans="18:22" x14ac:dyDescent="0.3">
      <c r="R716" s="90"/>
      <c r="S716" s="44">
        <v>559607</v>
      </c>
      <c r="T716" s="44">
        <v>15</v>
      </c>
      <c r="U716" s="90">
        <f t="shared" si="35"/>
        <v>0</v>
      </c>
      <c r="V716" s="44">
        <f t="shared" si="34"/>
        <v>0.82051282051282093</v>
      </c>
    </row>
    <row r="717" spans="18:22" x14ac:dyDescent="0.3">
      <c r="R717" s="90"/>
      <c r="S717" s="44">
        <v>561746</v>
      </c>
      <c r="T717" s="44">
        <v>0</v>
      </c>
      <c r="U717" s="90">
        <f t="shared" si="35"/>
        <v>0</v>
      </c>
      <c r="V717" s="44">
        <f t="shared" si="34"/>
        <v>0.84615384615384659</v>
      </c>
    </row>
    <row r="718" spans="18:22" x14ac:dyDescent="0.3">
      <c r="R718" s="90"/>
      <c r="S718" s="44">
        <v>563739</v>
      </c>
      <c r="T718" s="44">
        <v>5</v>
      </c>
      <c r="U718" s="90">
        <f t="shared" si="35"/>
        <v>0</v>
      </c>
      <c r="V718" s="44">
        <f t="shared" si="34"/>
        <v>0.87179487179487225</v>
      </c>
    </row>
    <row r="719" spans="18:22" x14ac:dyDescent="0.3">
      <c r="R719" s="90"/>
      <c r="S719" s="44">
        <v>564861</v>
      </c>
      <c r="T719" s="44">
        <v>15</v>
      </c>
      <c r="U719" s="90">
        <f t="shared" si="35"/>
        <v>0</v>
      </c>
      <c r="V719" s="44">
        <f t="shared" si="34"/>
        <v>0.89743589743589791</v>
      </c>
    </row>
    <row r="720" spans="18:22" x14ac:dyDescent="0.3">
      <c r="R720" s="90"/>
      <c r="S720" s="44">
        <v>564945</v>
      </c>
      <c r="T720" s="44">
        <v>15</v>
      </c>
      <c r="U720" s="90">
        <f t="shared" si="35"/>
        <v>0</v>
      </c>
      <c r="V720" s="44">
        <f t="shared" si="34"/>
        <v>0.92307692307692357</v>
      </c>
    </row>
    <row r="721" spans="18:22" x14ac:dyDescent="0.3">
      <c r="R721" s="90"/>
      <c r="S721" s="44">
        <v>564961</v>
      </c>
      <c r="T721" s="44">
        <v>6</v>
      </c>
      <c r="U721" s="90">
        <f t="shared" si="35"/>
        <v>0</v>
      </c>
      <c r="V721" s="44">
        <f t="shared" si="34"/>
        <v>0.94871794871794923</v>
      </c>
    </row>
    <row r="722" spans="18:22" x14ac:dyDescent="0.3">
      <c r="R722" s="90"/>
      <c r="S722" s="44">
        <v>564973</v>
      </c>
      <c r="T722" s="44">
        <v>4</v>
      </c>
      <c r="U722" s="90">
        <f t="shared" si="35"/>
        <v>0</v>
      </c>
      <c r="V722" s="44">
        <f t="shared" si="34"/>
        <v>0.97435897435897489</v>
      </c>
    </row>
    <row r="723" spans="18:22" x14ac:dyDescent="0.3">
      <c r="R723" s="93"/>
      <c r="S723" s="44">
        <v>565697</v>
      </c>
      <c r="T723" s="44">
        <v>14</v>
      </c>
      <c r="U723" s="93">
        <f t="shared" si="35"/>
        <v>0</v>
      </c>
      <c r="V723" s="44">
        <f t="shared" si="34"/>
        <v>1.0000000000000004</v>
      </c>
    </row>
    <row r="724" spans="18:22" x14ac:dyDescent="0.3">
      <c r="R724" s="69">
        <f>MAX(R4:R723)</f>
        <v>15</v>
      </c>
      <c r="S724" s="69">
        <f>COUNT(S4:S723)</f>
        <v>720</v>
      </c>
      <c r="T724" s="69">
        <f>SUM(T4:T723)</f>
        <v>5591</v>
      </c>
    </row>
  </sheetData>
  <mergeCells count="31">
    <mergeCell ref="U643:U684"/>
    <mergeCell ref="U685:U723"/>
    <mergeCell ref="U311:U356"/>
    <mergeCell ref="U357:U404"/>
    <mergeCell ref="U405:U441"/>
    <mergeCell ref="U442:U499"/>
    <mergeCell ref="U500:U547"/>
    <mergeCell ref="U548:U598"/>
    <mergeCell ref="U4:U56"/>
    <mergeCell ref="U57:U109"/>
    <mergeCell ref="U110:U162"/>
    <mergeCell ref="U163:U223"/>
    <mergeCell ref="U224:U270"/>
    <mergeCell ref="U271:U310"/>
    <mergeCell ref="R442:R499"/>
    <mergeCell ref="R500:R547"/>
    <mergeCell ref="R548:R598"/>
    <mergeCell ref="R599:R642"/>
    <mergeCell ref="U599:U642"/>
    <mergeCell ref="R643:R684"/>
    <mergeCell ref="R685:R723"/>
    <mergeCell ref="R224:R270"/>
    <mergeCell ref="R271:R310"/>
    <mergeCell ref="R311:R356"/>
    <mergeCell ref="R357:R404"/>
    <mergeCell ref="R405:R441"/>
    <mergeCell ref="B2:B3"/>
    <mergeCell ref="R4:R56"/>
    <mergeCell ref="R57:R109"/>
    <mergeCell ref="R110:R162"/>
    <mergeCell ref="R163:R2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1.21875" customWidth="1"/>
  </cols>
  <sheetData>
    <row r="2" spans="2:22" ht="15" thickBot="1" x14ac:dyDescent="0.35">
      <c r="B2" s="85"/>
      <c r="C2" s="66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66"/>
      <c r="C4" s="68">
        <v>0.11379514623253817</v>
      </c>
      <c r="D4" s="68">
        <v>2</v>
      </c>
      <c r="E4" s="68">
        <v>8</v>
      </c>
      <c r="F4" s="68">
        <v>0.16633633102555923</v>
      </c>
      <c r="G4" s="68">
        <v>499374</v>
      </c>
      <c r="H4" s="68">
        <f>VLOOKUP(G4,$S$4:$T$92,2,FALSE)</f>
        <v>6</v>
      </c>
      <c r="I4" s="8">
        <f>1/$R$93</f>
        <v>8.3333333333333329E-2</v>
      </c>
      <c r="J4" s="68">
        <f t="shared" ref="J4:J10" si="0">1/E4</f>
        <v>0.125</v>
      </c>
      <c r="K4" s="68">
        <f t="shared" ref="K4:K10" si="1">I4*J4</f>
        <v>1.0416666666666666E-2</v>
      </c>
      <c r="L4" s="9">
        <f t="shared" ref="L4:L10" si="2">H4/K4</f>
        <v>576</v>
      </c>
      <c r="M4" s="68">
        <f t="shared" ref="M4:M10" si="3">(L4-$D$13)^2</f>
        <v>15234.612244897964</v>
      </c>
      <c r="N4" s="2"/>
      <c r="R4" s="92">
        <v>1</v>
      </c>
      <c r="S4" s="44">
        <v>495748</v>
      </c>
      <c r="T4" s="44">
        <v>4</v>
      </c>
      <c r="U4" s="92">
        <f t="shared" ref="U4:U35" si="4">R4/$R$93</f>
        <v>8.3333333333333329E-2</v>
      </c>
      <c r="V4" s="44">
        <f>1/COUNT($S$4:$S$12)</f>
        <v>0.1111111111111111</v>
      </c>
    </row>
    <row r="5" spans="2:22" x14ac:dyDescent="0.3">
      <c r="B5" s="66"/>
      <c r="C5" s="68">
        <v>0.47120676353552104</v>
      </c>
      <c r="D5" s="68">
        <v>6</v>
      </c>
      <c r="E5" s="68">
        <v>8</v>
      </c>
      <c r="F5" s="68">
        <v>0.25062973296980406</v>
      </c>
      <c r="G5" s="68">
        <v>499382</v>
      </c>
      <c r="H5" s="73">
        <f t="shared" ref="H5:H10" si="5">VLOOKUP(G5,$S$4:$T$92,2,FALSE)</f>
        <v>13</v>
      </c>
      <c r="I5" s="8">
        <f t="shared" ref="I5:I10" si="6">1/$R$93</f>
        <v>8.3333333333333329E-2</v>
      </c>
      <c r="J5" s="68">
        <f t="shared" si="0"/>
        <v>0.125</v>
      </c>
      <c r="K5" s="68">
        <f t="shared" si="1"/>
        <v>1.0416666666666666E-2</v>
      </c>
      <c r="L5" s="9">
        <f t="shared" si="2"/>
        <v>1248</v>
      </c>
      <c r="M5" s="68">
        <f t="shared" si="3"/>
        <v>300930.61224489793</v>
      </c>
      <c r="N5" s="2"/>
      <c r="R5" s="90"/>
      <c r="S5" s="44">
        <v>498746</v>
      </c>
      <c r="T5" s="44">
        <v>15</v>
      </c>
      <c r="U5" s="90">
        <f t="shared" si="4"/>
        <v>0</v>
      </c>
      <c r="V5" s="44">
        <f>V4+1/COUNT($S$4:$S$12)</f>
        <v>0.22222222222222221</v>
      </c>
    </row>
    <row r="6" spans="2:22" x14ac:dyDescent="0.3">
      <c r="B6" s="66"/>
      <c r="C6" s="68">
        <v>0.76840207681227635</v>
      </c>
      <c r="D6" s="68">
        <v>10</v>
      </c>
      <c r="E6" s="68">
        <v>11</v>
      </c>
      <c r="F6" s="68">
        <v>7.1431284957218955E-2</v>
      </c>
      <c r="G6" s="68">
        <v>495896</v>
      </c>
      <c r="H6" s="73">
        <f t="shared" si="5"/>
        <v>5</v>
      </c>
      <c r="I6" s="8">
        <f t="shared" si="6"/>
        <v>8.3333333333333329E-2</v>
      </c>
      <c r="J6" s="68">
        <f t="shared" si="0"/>
        <v>9.0909090909090912E-2</v>
      </c>
      <c r="K6" s="68">
        <f t="shared" si="1"/>
        <v>7.575757575757576E-3</v>
      </c>
      <c r="L6" s="9">
        <f t="shared" si="2"/>
        <v>660</v>
      </c>
      <c r="M6" s="68">
        <f t="shared" si="3"/>
        <v>1554.6122448979604</v>
      </c>
      <c r="N6" s="3"/>
      <c r="R6" s="90"/>
      <c r="S6" s="44">
        <v>498909</v>
      </c>
      <c r="T6" s="44">
        <v>2</v>
      </c>
      <c r="U6" s="90">
        <f t="shared" si="4"/>
        <v>0</v>
      </c>
      <c r="V6" s="44">
        <f t="shared" ref="V6:V12" si="7">V5+1/COUNT($S$4:$S$12)</f>
        <v>0.33333333333333331</v>
      </c>
    </row>
    <row r="7" spans="2:22" x14ac:dyDescent="0.3">
      <c r="B7" s="66"/>
      <c r="C7" s="68">
        <v>0.69288869012043452</v>
      </c>
      <c r="D7" s="68">
        <v>9</v>
      </c>
      <c r="E7" s="68">
        <v>7</v>
      </c>
      <c r="F7" s="68">
        <v>0.13106771792321537</v>
      </c>
      <c r="G7" s="68">
        <v>498825</v>
      </c>
      <c r="H7" s="73">
        <f t="shared" si="5"/>
        <v>9</v>
      </c>
      <c r="I7" s="8">
        <f t="shared" si="6"/>
        <v>8.3333333333333329E-2</v>
      </c>
      <c r="J7" s="68">
        <f t="shared" si="0"/>
        <v>0.14285714285714285</v>
      </c>
      <c r="K7" s="68">
        <f t="shared" si="1"/>
        <v>1.1904761904761904E-2</v>
      </c>
      <c r="L7" s="9">
        <f t="shared" si="2"/>
        <v>756</v>
      </c>
      <c r="M7" s="68">
        <f t="shared" si="3"/>
        <v>3200.326530612243</v>
      </c>
      <c r="N7" s="3"/>
      <c r="R7" s="90"/>
      <c r="S7" s="44">
        <v>499377</v>
      </c>
      <c r="T7" s="44">
        <v>9</v>
      </c>
      <c r="U7" s="90">
        <f t="shared" si="4"/>
        <v>0</v>
      </c>
      <c r="V7" s="44">
        <f t="shared" si="7"/>
        <v>0.44444444444444442</v>
      </c>
    </row>
    <row r="8" spans="2:22" x14ac:dyDescent="0.3">
      <c r="B8" s="66"/>
      <c r="C8" s="68">
        <v>0.13277321398713215</v>
      </c>
      <c r="D8" s="68">
        <v>2</v>
      </c>
      <c r="E8" s="68">
        <v>8</v>
      </c>
      <c r="F8" s="68">
        <v>0.77457576832655739</v>
      </c>
      <c r="G8" s="68">
        <v>503688</v>
      </c>
      <c r="H8" s="73">
        <f t="shared" si="5"/>
        <v>6</v>
      </c>
      <c r="I8" s="8">
        <f t="shared" si="6"/>
        <v>8.3333333333333329E-2</v>
      </c>
      <c r="J8" s="68">
        <f t="shared" si="0"/>
        <v>0.125</v>
      </c>
      <c r="K8" s="68">
        <f t="shared" si="1"/>
        <v>1.0416666666666666E-2</v>
      </c>
      <c r="L8" s="9">
        <f t="shared" si="2"/>
        <v>576</v>
      </c>
      <c r="M8" s="68">
        <f t="shared" si="3"/>
        <v>15234.612244897964</v>
      </c>
      <c r="N8" s="3"/>
      <c r="R8" s="90"/>
      <c r="S8" s="44">
        <v>499384</v>
      </c>
      <c r="T8" s="44">
        <v>10</v>
      </c>
      <c r="U8" s="90">
        <f t="shared" si="4"/>
        <v>0</v>
      </c>
      <c r="V8" s="44">
        <f t="shared" si="7"/>
        <v>0.55555555555555558</v>
      </c>
    </row>
    <row r="9" spans="2:22" x14ac:dyDescent="0.3">
      <c r="B9" s="66"/>
      <c r="C9" s="68">
        <v>0.58799886853758576</v>
      </c>
      <c r="D9" s="68">
        <v>8</v>
      </c>
      <c r="E9" s="68">
        <v>5</v>
      </c>
      <c r="F9" s="68">
        <v>0.78936050370613497</v>
      </c>
      <c r="G9" s="68">
        <v>499401</v>
      </c>
      <c r="H9" s="73">
        <f t="shared" si="5"/>
        <v>10</v>
      </c>
      <c r="I9" s="8">
        <f t="shared" si="6"/>
        <v>8.3333333333333329E-2</v>
      </c>
      <c r="J9" s="68">
        <f t="shared" si="0"/>
        <v>0.2</v>
      </c>
      <c r="K9" s="68">
        <f t="shared" si="1"/>
        <v>1.6666666666666666E-2</v>
      </c>
      <c r="L9" s="9">
        <f t="shared" si="2"/>
        <v>600</v>
      </c>
      <c r="M9" s="68">
        <f t="shared" si="3"/>
        <v>9886.0408163265347</v>
      </c>
      <c r="N9" s="2"/>
      <c r="Q9" s="2"/>
      <c r="R9" s="90"/>
      <c r="S9" s="44">
        <v>502231</v>
      </c>
      <c r="T9" s="44">
        <v>4</v>
      </c>
      <c r="U9" s="90">
        <f t="shared" si="4"/>
        <v>0</v>
      </c>
      <c r="V9" s="44">
        <f t="shared" si="7"/>
        <v>0.66666666666666674</v>
      </c>
    </row>
    <row r="10" spans="2:22" x14ac:dyDescent="0.3">
      <c r="B10" s="66"/>
      <c r="C10" s="68">
        <v>0.63340578577152795</v>
      </c>
      <c r="D10" s="68">
        <v>8</v>
      </c>
      <c r="E10" s="68">
        <v>5</v>
      </c>
      <c r="F10" s="68">
        <v>0.58186576374924082</v>
      </c>
      <c r="G10" s="68">
        <v>499393</v>
      </c>
      <c r="H10" s="73">
        <f t="shared" si="5"/>
        <v>8</v>
      </c>
      <c r="I10" s="8">
        <f t="shared" si="6"/>
        <v>8.3333333333333329E-2</v>
      </c>
      <c r="J10" s="68">
        <f t="shared" si="0"/>
        <v>0.2</v>
      </c>
      <c r="K10" s="68">
        <f t="shared" si="1"/>
        <v>1.6666666666666666E-2</v>
      </c>
      <c r="L10" s="9">
        <f t="shared" si="2"/>
        <v>480</v>
      </c>
      <c r="M10" s="68">
        <f t="shared" si="3"/>
        <v>48148.897959183683</v>
      </c>
      <c r="N10" s="2"/>
      <c r="R10" s="90"/>
      <c r="S10" s="44">
        <v>502317</v>
      </c>
      <c r="T10" s="44">
        <v>15</v>
      </c>
      <c r="U10" s="90">
        <f t="shared" si="4"/>
        <v>0</v>
      </c>
      <c r="V10" s="44">
        <f t="shared" si="7"/>
        <v>0.7777777777777779</v>
      </c>
    </row>
    <row r="11" spans="2:22" x14ac:dyDescent="0.3">
      <c r="B11" s="66"/>
      <c r="C11" s="66"/>
      <c r="D11" s="17"/>
      <c r="E11" s="17">
        <f>SUM(E4:E10)</f>
        <v>52</v>
      </c>
      <c r="F11" s="17"/>
      <c r="G11" s="17"/>
      <c r="H11" s="17"/>
      <c r="I11" s="18"/>
      <c r="J11" s="17"/>
      <c r="K11" s="17"/>
      <c r="L11" s="19"/>
      <c r="M11" s="17"/>
      <c r="N11" s="2"/>
      <c r="R11" s="90"/>
      <c r="S11" s="44">
        <v>502359</v>
      </c>
      <c r="T11" s="44">
        <v>14</v>
      </c>
      <c r="U11" s="90">
        <f t="shared" si="4"/>
        <v>0</v>
      </c>
      <c r="V11" s="44">
        <f t="shared" si="7"/>
        <v>0.88888888888888906</v>
      </c>
    </row>
    <row r="12" spans="2:22" x14ac:dyDescent="0.3">
      <c r="B12" s="66"/>
      <c r="C12" s="66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3"/>
      <c r="S12" s="44">
        <v>505289</v>
      </c>
      <c r="T12" s="44">
        <v>2</v>
      </c>
      <c r="U12" s="93">
        <f t="shared" si="4"/>
        <v>0</v>
      </c>
      <c r="V12" s="44">
        <f t="shared" si="7"/>
        <v>1.0000000000000002</v>
      </c>
    </row>
    <row r="13" spans="2:22" ht="43.2" x14ac:dyDescent="0.3">
      <c r="B13" s="66"/>
      <c r="C13" s="16" t="s">
        <v>51</v>
      </c>
      <c r="D13" s="11">
        <f>AVERAGE(L4:L10)</f>
        <v>699.42857142857144</v>
      </c>
      <c r="E13" s="20"/>
      <c r="F13" s="14" t="s">
        <v>56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2">
        <v>2</v>
      </c>
      <c r="S13" s="44">
        <v>495874</v>
      </c>
      <c r="T13" s="44">
        <v>8</v>
      </c>
      <c r="U13" s="92">
        <f t="shared" si="4"/>
        <v>0.16666666666666666</v>
      </c>
      <c r="V13" s="44">
        <f>1/COUNT($S$13:$S$20)</f>
        <v>0.125</v>
      </c>
    </row>
    <row r="14" spans="2:22" ht="43.2" x14ac:dyDescent="0.3">
      <c r="B14" s="66"/>
      <c r="C14" s="16" t="s">
        <v>7</v>
      </c>
      <c r="D14" s="12">
        <f>COUNT(L4:L10)</f>
        <v>7</v>
      </c>
      <c r="E14" s="20"/>
      <c r="F14" s="12">
        <f>MIN(L4:L10)</f>
        <v>480</v>
      </c>
      <c r="G14" s="6">
        <f t="array" ref="G14:G24">FREQUENCY(L4:L10,F14:F24)</f>
        <v>1</v>
      </c>
      <c r="H14" s="13">
        <f t="shared" ref="H14:H24" si="8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0"/>
      <c r="S14" s="53">
        <v>499374</v>
      </c>
      <c r="T14" s="53">
        <v>6</v>
      </c>
      <c r="U14" s="90">
        <f t="shared" si="4"/>
        <v>0</v>
      </c>
      <c r="V14" s="44">
        <f>V13+1/COUNT($S$13:$S$20)</f>
        <v>0.25</v>
      </c>
    </row>
    <row r="15" spans="2:22" x14ac:dyDescent="0.3">
      <c r="B15" s="66"/>
      <c r="C15" s="16" t="s">
        <v>2</v>
      </c>
      <c r="D15" s="12">
        <f>SQRT((SUM(M4:M10))/(COUNT(D4:D10)*(COUNT(D4:D10)-1)))</f>
        <v>96.878632255802955</v>
      </c>
      <c r="F15" s="12">
        <f t="shared" ref="F15:F23" si="9">F14+($F$24-$F$14)/10</f>
        <v>556.79999999999995</v>
      </c>
      <c r="G15" s="6">
        <v>0</v>
      </c>
      <c r="H15" s="13">
        <f t="shared" si="8"/>
        <v>0</v>
      </c>
      <c r="I15" s="13">
        <f>I14+H15</f>
        <v>0.14285714285714285</v>
      </c>
      <c r="N15" s="2"/>
      <c r="R15" s="90"/>
      <c r="S15" s="44">
        <v>499392</v>
      </c>
      <c r="T15" s="44">
        <v>5</v>
      </c>
      <c r="U15" s="90">
        <f t="shared" si="4"/>
        <v>0</v>
      </c>
      <c r="V15" s="44">
        <f t="shared" ref="V15:V20" si="10">V14+1/COUNT($S$13:$S$20)</f>
        <v>0.375</v>
      </c>
    </row>
    <row r="16" spans="2:22" x14ac:dyDescent="0.3">
      <c r="B16" s="66"/>
      <c r="C16" s="16" t="s">
        <v>1</v>
      </c>
      <c r="D16" s="12">
        <f>MEDIAN(L4:L10)</f>
        <v>600</v>
      </c>
      <c r="F16" s="12">
        <f t="shared" si="9"/>
        <v>633.59999999999991</v>
      </c>
      <c r="G16" s="6">
        <v>3</v>
      </c>
      <c r="H16" s="13">
        <f t="shared" si="8"/>
        <v>0.42857142857142855</v>
      </c>
      <c r="I16" s="13">
        <f t="shared" ref="I16:I24" si="11">I15+H16</f>
        <v>0.5714285714285714</v>
      </c>
      <c r="N16" s="2"/>
      <c r="R16" s="90"/>
      <c r="S16" s="44">
        <v>500199</v>
      </c>
      <c r="T16" s="44">
        <v>15</v>
      </c>
      <c r="U16" s="90">
        <f t="shared" si="4"/>
        <v>0</v>
      </c>
      <c r="V16" s="44">
        <f t="shared" si="10"/>
        <v>0.5</v>
      </c>
    </row>
    <row r="17" spans="2:22" x14ac:dyDescent="0.3">
      <c r="B17" s="66"/>
      <c r="C17" s="16" t="s">
        <v>3</v>
      </c>
      <c r="D17" s="12">
        <f>_xlfn.MODE.SNGL(L4:L10)</f>
        <v>576</v>
      </c>
      <c r="F17" s="12">
        <f t="shared" si="9"/>
        <v>710.39999999999986</v>
      </c>
      <c r="G17" s="6">
        <v>1</v>
      </c>
      <c r="H17" s="13">
        <f t="shared" si="8"/>
        <v>0.14285714285714285</v>
      </c>
      <c r="I17" s="13">
        <f t="shared" si="11"/>
        <v>0.71428571428571419</v>
      </c>
      <c r="N17" s="2"/>
      <c r="R17" s="90"/>
      <c r="S17" s="44">
        <v>500295</v>
      </c>
      <c r="T17" s="44">
        <v>2</v>
      </c>
      <c r="U17" s="90">
        <f t="shared" si="4"/>
        <v>0</v>
      </c>
      <c r="V17" s="44">
        <f t="shared" si="10"/>
        <v>0.625</v>
      </c>
    </row>
    <row r="18" spans="2:22" x14ac:dyDescent="0.3">
      <c r="B18" s="66"/>
      <c r="C18" s="66"/>
      <c r="F18" s="12">
        <f t="shared" si="9"/>
        <v>787.19999999999982</v>
      </c>
      <c r="G18" s="6">
        <v>1</v>
      </c>
      <c r="H18" s="13">
        <f t="shared" si="8"/>
        <v>0.14285714285714285</v>
      </c>
      <c r="I18" s="13">
        <f t="shared" si="11"/>
        <v>0.85714285714285698</v>
      </c>
      <c r="N18" s="2"/>
      <c r="R18" s="90"/>
      <c r="S18" s="44">
        <v>500468</v>
      </c>
      <c r="T18" s="44">
        <v>12</v>
      </c>
      <c r="U18" s="90">
        <f t="shared" si="4"/>
        <v>0</v>
      </c>
      <c r="V18" s="44">
        <f t="shared" si="10"/>
        <v>0.75</v>
      </c>
    </row>
    <row r="19" spans="2:22" x14ac:dyDescent="0.3">
      <c r="B19" s="66"/>
      <c r="C19" s="66"/>
      <c r="F19" s="12">
        <f t="shared" si="9"/>
        <v>863.99999999999977</v>
      </c>
      <c r="G19" s="6">
        <v>0</v>
      </c>
      <c r="H19" s="13">
        <f t="shared" si="8"/>
        <v>0</v>
      </c>
      <c r="I19" s="13">
        <f t="shared" si="11"/>
        <v>0.85714285714285698</v>
      </c>
      <c r="R19" s="90"/>
      <c r="S19" s="53">
        <v>503688</v>
      </c>
      <c r="T19" s="53">
        <v>6</v>
      </c>
      <c r="U19" s="90">
        <f t="shared" si="4"/>
        <v>0</v>
      </c>
      <c r="V19" s="44">
        <f t="shared" si="10"/>
        <v>0.875</v>
      </c>
    </row>
    <row r="20" spans="2:22" x14ac:dyDescent="0.3">
      <c r="F20" s="12">
        <f t="shared" si="9"/>
        <v>940.79999999999973</v>
      </c>
      <c r="G20" s="6">
        <v>0</v>
      </c>
      <c r="H20" s="13">
        <f t="shared" si="8"/>
        <v>0</v>
      </c>
      <c r="I20" s="13">
        <f t="shared" si="11"/>
        <v>0.85714285714285698</v>
      </c>
      <c r="R20" s="93"/>
      <c r="S20" s="44">
        <v>505412</v>
      </c>
      <c r="T20" s="44">
        <v>4</v>
      </c>
      <c r="U20" s="93">
        <f t="shared" si="4"/>
        <v>0</v>
      </c>
      <c r="V20" s="44">
        <f t="shared" si="10"/>
        <v>1</v>
      </c>
    </row>
    <row r="21" spans="2:22" x14ac:dyDescent="0.3">
      <c r="F21" s="12">
        <f t="shared" si="9"/>
        <v>1017.5999999999997</v>
      </c>
      <c r="G21" s="6">
        <v>0</v>
      </c>
      <c r="H21" s="13">
        <f t="shared" si="8"/>
        <v>0</v>
      </c>
      <c r="I21" s="13">
        <f t="shared" si="11"/>
        <v>0.85714285714285698</v>
      </c>
      <c r="R21" s="92">
        <v>3</v>
      </c>
      <c r="S21" s="44">
        <v>498593</v>
      </c>
      <c r="T21" s="44">
        <v>14</v>
      </c>
      <c r="U21" s="92">
        <f t="shared" si="4"/>
        <v>0.25</v>
      </c>
      <c r="V21" s="44">
        <f>1/COUNT($S$21:$S$26)</f>
        <v>0.16666666666666666</v>
      </c>
    </row>
    <row r="22" spans="2:22" x14ac:dyDescent="0.3">
      <c r="F22" s="12">
        <f t="shared" si="9"/>
        <v>1094.3999999999996</v>
      </c>
      <c r="G22" s="6">
        <v>0</v>
      </c>
      <c r="H22" s="13">
        <f t="shared" si="8"/>
        <v>0</v>
      </c>
      <c r="I22" s="13">
        <f t="shared" si="11"/>
        <v>0.85714285714285698</v>
      </c>
      <c r="R22" s="90"/>
      <c r="S22" s="44">
        <v>500312</v>
      </c>
      <c r="T22" s="44">
        <v>7</v>
      </c>
      <c r="U22" s="90">
        <f t="shared" si="4"/>
        <v>0</v>
      </c>
      <c r="V22" s="44">
        <f>V21+1/COUNT($S$21:$S$26)</f>
        <v>0.33333333333333331</v>
      </c>
    </row>
    <row r="23" spans="2:22" x14ac:dyDescent="0.3">
      <c r="F23" s="12">
        <f t="shared" si="9"/>
        <v>1171.1999999999996</v>
      </c>
      <c r="G23" s="6">
        <v>0</v>
      </c>
      <c r="H23" s="13">
        <f t="shared" si="8"/>
        <v>0</v>
      </c>
      <c r="I23" s="13">
        <f t="shared" si="11"/>
        <v>0.85714285714285698</v>
      </c>
      <c r="R23" s="90"/>
      <c r="S23" s="44">
        <v>502361</v>
      </c>
      <c r="T23" s="44">
        <v>11</v>
      </c>
      <c r="U23" s="90">
        <f t="shared" si="4"/>
        <v>0</v>
      </c>
      <c r="V23" s="44">
        <f t="shared" ref="V23:V26" si="12">V22+1/COUNT($S$21:$S$26)</f>
        <v>0.5</v>
      </c>
    </row>
    <row r="24" spans="2:22" x14ac:dyDescent="0.3">
      <c r="F24" s="11">
        <f>MAX(L4:L10)</f>
        <v>1248</v>
      </c>
      <c r="G24" s="6">
        <v>1</v>
      </c>
      <c r="H24" s="13">
        <f t="shared" si="8"/>
        <v>0.14285714285714285</v>
      </c>
      <c r="I24" s="13">
        <f t="shared" si="11"/>
        <v>0.99999999999999978</v>
      </c>
      <c r="R24" s="90"/>
      <c r="S24" s="44">
        <v>502393</v>
      </c>
      <c r="T24" s="44">
        <v>8</v>
      </c>
      <c r="U24" s="90">
        <f t="shared" si="4"/>
        <v>0</v>
      </c>
      <c r="V24" s="44">
        <f t="shared" si="12"/>
        <v>0.66666666666666663</v>
      </c>
    </row>
    <row r="25" spans="2:22" x14ac:dyDescent="0.3">
      <c r="R25" s="90"/>
      <c r="S25" s="44">
        <v>504554</v>
      </c>
      <c r="T25" s="44">
        <v>4</v>
      </c>
      <c r="U25" s="90">
        <f t="shared" si="4"/>
        <v>0</v>
      </c>
      <c r="V25" s="44">
        <f t="shared" si="12"/>
        <v>0.83333333333333326</v>
      </c>
    </row>
    <row r="26" spans="2:22" x14ac:dyDescent="0.3">
      <c r="R26" s="93"/>
      <c r="S26" s="44">
        <v>505792</v>
      </c>
      <c r="T26" s="44">
        <v>11</v>
      </c>
      <c r="U26" s="93">
        <f t="shared" si="4"/>
        <v>0</v>
      </c>
      <c r="V26" s="44">
        <f t="shared" si="12"/>
        <v>0.99999999999999989</v>
      </c>
    </row>
    <row r="27" spans="2:22" x14ac:dyDescent="0.3">
      <c r="R27" s="92">
        <v>4</v>
      </c>
      <c r="S27" s="44">
        <v>498733</v>
      </c>
      <c r="T27" s="44">
        <v>2</v>
      </c>
      <c r="U27" s="92">
        <f t="shared" si="4"/>
        <v>0.33333333333333331</v>
      </c>
      <c r="V27" s="44">
        <f>1/COUNT($S$27:$S$30)</f>
        <v>0.25</v>
      </c>
    </row>
    <row r="28" spans="2:22" x14ac:dyDescent="0.3">
      <c r="R28" s="90"/>
      <c r="S28" s="44">
        <v>500824</v>
      </c>
      <c r="T28" s="44">
        <v>12</v>
      </c>
      <c r="U28" s="90">
        <f t="shared" si="4"/>
        <v>0</v>
      </c>
      <c r="V28" s="44">
        <f>V27+1/COUNT($S$27:$S$30)</f>
        <v>0.5</v>
      </c>
    </row>
    <row r="29" spans="2:22" x14ac:dyDescent="0.3">
      <c r="R29" s="90"/>
      <c r="S29" s="44">
        <v>502185</v>
      </c>
      <c r="T29" s="44">
        <v>10</v>
      </c>
      <c r="U29" s="90">
        <f t="shared" si="4"/>
        <v>0</v>
      </c>
      <c r="V29" s="44">
        <f t="shared" ref="V29:V30" si="13">V28+1/COUNT($S$27:$S$30)</f>
        <v>0.75</v>
      </c>
    </row>
    <row r="30" spans="2:22" x14ac:dyDescent="0.3">
      <c r="R30" s="93"/>
      <c r="S30" s="44">
        <v>504130</v>
      </c>
      <c r="T30" s="44">
        <v>9</v>
      </c>
      <c r="U30" s="93">
        <f t="shared" si="4"/>
        <v>0</v>
      </c>
      <c r="V30" s="44">
        <f t="shared" si="13"/>
        <v>1</v>
      </c>
    </row>
    <row r="31" spans="2:22" x14ac:dyDescent="0.3">
      <c r="R31" s="92">
        <v>5</v>
      </c>
      <c r="S31" s="44">
        <v>499375</v>
      </c>
      <c r="T31" s="44">
        <v>11</v>
      </c>
      <c r="U31" s="92">
        <f t="shared" si="4"/>
        <v>0.41666666666666669</v>
      </c>
      <c r="V31" s="44">
        <f>1/COUNT($S$31:$S$35)</f>
        <v>0.2</v>
      </c>
    </row>
    <row r="32" spans="2:22" x14ac:dyDescent="0.3">
      <c r="R32" s="90"/>
      <c r="S32" s="44">
        <v>500826</v>
      </c>
      <c r="T32" s="44">
        <v>3</v>
      </c>
      <c r="U32" s="90">
        <f t="shared" si="4"/>
        <v>0</v>
      </c>
      <c r="V32" s="44">
        <f>V31+1/COUNT($S$31:$S$35)</f>
        <v>0.4</v>
      </c>
    </row>
    <row r="33" spans="18:22" x14ac:dyDescent="0.3">
      <c r="R33" s="90"/>
      <c r="S33" s="44">
        <v>502318</v>
      </c>
      <c r="T33" s="44">
        <v>2</v>
      </c>
      <c r="U33" s="90">
        <f t="shared" si="4"/>
        <v>0</v>
      </c>
      <c r="V33" s="44">
        <f t="shared" ref="V33:V35" si="14">V32+1/COUNT($S$31:$S$35)</f>
        <v>0.60000000000000009</v>
      </c>
    </row>
    <row r="34" spans="18:22" x14ac:dyDescent="0.3">
      <c r="R34" s="90"/>
      <c r="S34" s="44">
        <v>503848</v>
      </c>
      <c r="T34" s="44">
        <v>4</v>
      </c>
      <c r="U34" s="90">
        <f t="shared" si="4"/>
        <v>0</v>
      </c>
      <c r="V34" s="44">
        <f t="shared" si="14"/>
        <v>0.8</v>
      </c>
    </row>
    <row r="35" spans="18:22" x14ac:dyDescent="0.3">
      <c r="R35" s="93"/>
      <c r="S35" s="44">
        <v>504911</v>
      </c>
      <c r="T35" s="44">
        <v>0</v>
      </c>
      <c r="U35" s="93">
        <f t="shared" si="4"/>
        <v>0</v>
      </c>
      <c r="V35" s="44">
        <f t="shared" si="14"/>
        <v>1</v>
      </c>
    </row>
    <row r="36" spans="18:22" x14ac:dyDescent="0.3">
      <c r="R36" s="92">
        <v>6</v>
      </c>
      <c r="S36" s="44">
        <v>498675</v>
      </c>
      <c r="T36" s="44">
        <v>2</v>
      </c>
      <c r="U36" s="92">
        <f t="shared" ref="U36:U67" si="15">R36/$R$93</f>
        <v>0.5</v>
      </c>
      <c r="V36" s="44">
        <f>1/COUNT($S$36:$S$43)</f>
        <v>0.125</v>
      </c>
    </row>
    <row r="37" spans="18:22" x14ac:dyDescent="0.3">
      <c r="R37" s="90"/>
      <c r="S37" s="53">
        <v>499382</v>
      </c>
      <c r="T37" s="53">
        <v>13</v>
      </c>
      <c r="U37" s="90">
        <f t="shared" si="15"/>
        <v>0</v>
      </c>
      <c r="V37" s="44">
        <f>V36+1/COUNT($S$36:$S$43)</f>
        <v>0.25</v>
      </c>
    </row>
    <row r="38" spans="18:22" x14ac:dyDescent="0.3">
      <c r="R38" s="90"/>
      <c r="S38" s="44">
        <v>499386</v>
      </c>
      <c r="T38" s="44">
        <v>0</v>
      </c>
      <c r="U38" s="90">
        <f t="shared" si="15"/>
        <v>0</v>
      </c>
      <c r="V38" s="44">
        <f t="shared" ref="V38:V43" si="16">V37+1/COUNT($S$36:$S$43)</f>
        <v>0.375</v>
      </c>
    </row>
    <row r="39" spans="18:22" x14ac:dyDescent="0.3">
      <c r="R39" s="90"/>
      <c r="S39" s="44">
        <v>501543</v>
      </c>
      <c r="T39" s="44">
        <v>15</v>
      </c>
      <c r="U39" s="90">
        <f t="shared" si="15"/>
        <v>0</v>
      </c>
      <c r="V39" s="44">
        <f t="shared" si="16"/>
        <v>0.5</v>
      </c>
    </row>
    <row r="40" spans="18:22" x14ac:dyDescent="0.3">
      <c r="R40" s="90"/>
      <c r="S40" s="44">
        <v>501660</v>
      </c>
      <c r="T40" s="44">
        <v>1</v>
      </c>
      <c r="U40" s="90">
        <f t="shared" si="15"/>
        <v>0</v>
      </c>
      <c r="V40" s="44">
        <f t="shared" si="16"/>
        <v>0.625</v>
      </c>
    </row>
    <row r="41" spans="18:22" x14ac:dyDescent="0.3">
      <c r="R41" s="90"/>
      <c r="S41" s="44">
        <v>502397</v>
      </c>
      <c r="T41" s="44">
        <v>12</v>
      </c>
      <c r="U41" s="90">
        <f t="shared" si="15"/>
        <v>0</v>
      </c>
      <c r="V41" s="44">
        <f t="shared" si="16"/>
        <v>0.75</v>
      </c>
    </row>
    <row r="42" spans="18:22" x14ac:dyDescent="0.3">
      <c r="R42" s="90"/>
      <c r="S42" s="44">
        <v>503716</v>
      </c>
      <c r="T42" s="44">
        <v>8</v>
      </c>
      <c r="U42" s="90">
        <f t="shared" si="15"/>
        <v>0</v>
      </c>
      <c r="V42" s="44">
        <f t="shared" si="16"/>
        <v>0.875</v>
      </c>
    </row>
    <row r="43" spans="18:22" x14ac:dyDescent="0.3">
      <c r="R43" s="93"/>
      <c r="S43" s="44">
        <v>505791</v>
      </c>
      <c r="T43" s="44">
        <v>1</v>
      </c>
      <c r="U43" s="93">
        <f t="shared" si="15"/>
        <v>0</v>
      </c>
      <c r="V43" s="44">
        <f t="shared" si="16"/>
        <v>1</v>
      </c>
    </row>
    <row r="44" spans="18:22" x14ac:dyDescent="0.3">
      <c r="R44" s="92">
        <v>7</v>
      </c>
      <c r="S44" s="44">
        <v>498698</v>
      </c>
      <c r="T44" s="44">
        <v>8</v>
      </c>
      <c r="U44" s="92">
        <f t="shared" si="15"/>
        <v>0.58333333333333337</v>
      </c>
      <c r="V44" s="44">
        <f>1/COUNT($S$44:$S$53)</f>
        <v>0.1</v>
      </c>
    </row>
    <row r="45" spans="18:22" x14ac:dyDescent="0.3">
      <c r="R45" s="90"/>
      <c r="S45" s="44">
        <v>499372</v>
      </c>
      <c r="T45" s="44">
        <v>9</v>
      </c>
      <c r="U45" s="90">
        <f t="shared" si="15"/>
        <v>0</v>
      </c>
      <c r="V45" s="44">
        <f>V44+1/COUNT($S$44:$S$53)</f>
        <v>0.2</v>
      </c>
    </row>
    <row r="46" spans="18:22" x14ac:dyDescent="0.3">
      <c r="R46" s="90"/>
      <c r="S46" s="44">
        <v>499398</v>
      </c>
      <c r="T46" s="44">
        <v>3</v>
      </c>
      <c r="U46" s="90">
        <f t="shared" si="15"/>
        <v>0</v>
      </c>
      <c r="V46" s="44">
        <f t="shared" ref="V46:V53" si="17">V45+1/COUNT($S$44:$S$53)</f>
        <v>0.30000000000000004</v>
      </c>
    </row>
    <row r="47" spans="18:22" x14ac:dyDescent="0.3">
      <c r="R47" s="90"/>
      <c r="S47" s="44">
        <v>499409</v>
      </c>
      <c r="T47" s="44">
        <v>0</v>
      </c>
      <c r="U47" s="90">
        <f t="shared" si="15"/>
        <v>0</v>
      </c>
      <c r="V47" s="44">
        <f t="shared" si="17"/>
        <v>0.4</v>
      </c>
    </row>
    <row r="48" spans="18:22" x14ac:dyDescent="0.3">
      <c r="R48" s="90"/>
      <c r="S48" s="44">
        <v>499702</v>
      </c>
      <c r="T48" s="44">
        <v>12</v>
      </c>
      <c r="U48" s="90">
        <f t="shared" si="15"/>
        <v>0</v>
      </c>
      <c r="V48" s="44">
        <f t="shared" si="17"/>
        <v>0.5</v>
      </c>
    </row>
    <row r="49" spans="18:22" x14ac:dyDescent="0.3">
      <c r="R49" s="90"/>
      <c r="S49" s="44">
        <v>501108</v>
      </c>
      <c r="T49" s="44">
        <v>9</v>
      </c>
      <c r="U49" s="90">
        <f t="shared" si="15"/>
        <v>0</v>
      </c>
      <c r="V49" s="44">
        <f t="shared" si="17"/>
        <v>0.6</v>
      </c>
    </row>
    <row r="50" spans="18:22" x14ac:dyDescent="0.3">
      <c r="R50" s="90"/>
      <c r="S50" s="44">
        <v>501467</v>
      </c>
      <c r="T50" s="44">
        <v>10</v>
      </c>
      <c r="U50" s="90">
        <f t="shared" si="15"/>
        <v>0</v>
      </c>
      <c r="V50" s="44">
        <f t="shared" si="17"/>
        <v>0.7</v>
      </c>
    </row>
    <row r="51" spans="18:22" x14ac:dyDescent="0.3">
      <c r="R51" s="90"/>
      <c r="S51" s="44">
        <v>502321</v>
      </c>
      <c r="T51" s="44">
        <v>7</v>
      </c>
      <c r="U51" s="90">
        <f t="shared" si="15"/>
        <v>0</v>
      </c>
      <c r="V51" s="44">
        <f t="shared" si="17"/>
        <v>0.79999999999999993</v>
      </c>
    </row>
    <row r="52" spans="18:22" x14ac:dyDescent="0.3">
      <c r="R52" s="90"/>
      <c r="S52" s="44">
        <v>502493</v>
      </c>
      <c r="T52" s="44">
        <v>3</v>
      </c>
      <c r="U52" s="90">
        <f t="shared" si="15"/>
        <v>0</v>
      </c>
      <c r="V52" s="44">
        <f t="shared" si="17"/>
        <v>0.89999999999999991</v>
      </c>
    </row>
    <row r="53" spans="18:22" x14ac:dyDescent="0.3">
      <c r="R53" s="93"/>
      <c r="S53" s="44">
        <v>504017</v>
      </c>
      <c r="T53" s="44">
        <v>15</v>
      </c>
      <c r="U53" s="93">
        <f t="shared" si="15"/>
        <v>0</v>
      </c>
      <c r="V53" s="44">
        <f t="shared" si="17"/>
        <v>0.99999999999999989</v>
      </c>
    </row>
    <row r="54" spans="18:22" x14ac:dyDescent="0.3">
      <c r="R54" s="92">
        <v>8</v>
      </c>
      <c r="S54" s="44">
        <v>498744</v>
      </c>
      <c r="T54" s="44">
        <v>8</v>
      </c>
      <c r="U54" s="92">
        <f t="shared" si="15"/>
        <v>0.66666666666666663</v>
      </c>
      <c r="V54" s="44">
        <f>1/COUNT($S$54:$S$58)</f>
        <v>0.2</v>
      </c>
    </row>
    <row r="55" spans="18:22" x14ac:dyDescent="0.3">
      <c r="R55" s="90"/>
      <c r="S55" s="44">
        <v>498779</v>
      </c>
      <c r="T55" s="44">
        <v>8</v>
      </c>
      <c r="U55" s="90">
        <f t="shared" si="15"/>
        <v>0</v>
      </c>
      <c r="V55" s="44">
        <f>V54+1/COUNT($S$54:$S$58)</f>
        <v>0.4</v>
      </c>
    </row>
    <row r="56" spans="18:22" x14ac:dyDescent="0.3">
      <c r="R56" s="90"/>
      <c r="S56" s="53">
        <v>499393</v>
      </c>
      <c r="T56" s="53">
        <v>8</v>
      </c>
      <c r="U56" s="90">
        <f t="shared" si="15"/>
        <v>0</v>
      </c>
      <c r="V56" s="44">
        <f t="shared" ref="V56:V58" si="18">V55+1/COUNT($S$54:$S$58)</f>
        <v>0.60000000000000009</v>
      </c>
    </row>
    <row r="57" spans="18:22" x14ac:dyDescent="0.3">
      <c r="R57" s="90"/>
      <c r="S57" s="53">
        <v>499401</v>
      </c>
      <c r="T57" s="53">
        <v>10</v>
      </c>
      <c r="U57" s="90">
        <f t="shared" si="15"/>
        <v>0</v>
      </c>
      <c r="V57" s="44">
        <f t="shared" si="18"/>
        <v>0.8</v>
      </c>
    </row>
    <row r="58" spans="18:22" x14ac:dyDescent="0.3">
      <c r="R58" s="93"/>
      <c r="S58" s="44">
        <v>505384</v>
      </c>
      <c r="T58" s="44">
        <v>7</v>
      </c>
      <c r="U58" s="93">
        <f t="shared" si="15"/>
        <v>0</v>
      </c>
      <c r="V58" s="44">
        <f t="shared" si="18"/>
        <v>1</v>
      </c>
    </row>
    <row r="59" spans="18:22" x14ac:dyDescent="0.3">
      <c r="R59" s="92">
        <v>9</v>
      </c>
      <c r="S59" s="53">
        <v>498825</v>
      </c>
      <c r="T59" s="53">
        <v>9</v>
      </c>
      <c r="U59" s="92">
        <f t="shared" si="15"/>
        <v>0.75</v>
      </c>
      <c r="V59" s="44">
        <f>1/COUNT($S$59:$S$65)</f>
        <v>0.14285714285714285</v>
      </c>
    </row>
    <row r="60" spans="18:22" x14ac:dyDescent="0.3">
      <c r="R60" s="90"/>
      <c r="S60" s="44">
        <v>499390</v>
      </c>
      <c r="T60" s="44">
        <v>5</v>
      </c>
      <c r="U60" s="90">
        <f t="shared" si="15"/>
        <v>0</v>
      </c>
      <c r="V60" s="44">
        <f>V59+1/COUNT($S$59:$S$65)</f>
        <v>0.2857142857142857</v>
      </c>
    </row>
    <row r="61" spans="18:22" x14ac:dyDescent="0.3">
      <c r="R61" s="90"/>
      <c r="S61" s="44">
        <v>499407</v>
      </c>
      <c r="T61" s="44">
        <v>1</v>
      </c>
      <c r="U61" s="90">
        <f t="shared" si="15"/>
        <v>0</v>
      </c>
      <c r="V61" s="44">
        <f t="shared" ref="V61:V65" si="19">V60+1/COUNT($S$59:$S$65)</f>
        <v>0.42857142857142855</v>
      </c>
    </row>
    <row r="62" spans="18:22" x14ac:dyDescent="0.3">
      <c r="R62" s="90"/>
      <c r="S62" s="44">
        <v>499668</v>
      </c>
      <c r="T62" s="44">
        <v>3</v>
      </c>
      <c r="U62" s="90">
        <f t="shared" si="15"/>
        <v>0</v>
      </c>
      <c r="V62" s="44">
        <f t="shared" si="19"/>
        <v>0.5714285714285714</v>
      </c>
    </row>
    <row r="63" spans="18:22" x14ac:dyDescent="0.3">
      <c r="R63" s="90"/>
      <c r="S63" s="44">
        <v>500034</v>
      </c>
      <c r="T63" s="44">
        <v>0</v>
      </c>
      <c r="U63" s="90">
        <f t="shared" si="15"/>
        <v>0</v>
      </c>
      <c r="V63" s="44">
        <f t="shared" si="19"/>
        <v>0.71428571428571419</v>
      </c>
    </row>
    <row r="64" spans="18:22" x14ac:dyDescent="0.3">
      <c r="R64" s="90"/>
      <c r="S64" s="44">
        <v>502274</v>
      </c>
      <c r="T64" s="44">
        <v>3</v>
      </c>
      <c r="U64" s="90">
        <f t="shared" si="15"/>
        <v>0</v>
      </c>
      <c r="V64" s="44">
        <f t="shared" si="19"/>
        <v>0.85714285714285698</v>
      </c>
    </row>
    <row r="65" spans="18:22" x14ac:dyDescent="0.3">
      <c r="R65" s="93"/>
      <c r="S65" s="44">
        <v>502334</v>
      </c>
      <c r="T65" s="44">
        <v>7</v>
      </c>
      <c r="U65" s="93">
        <f t="shared" si="15"/>
        <v>0</v>
      </c>
      <c r="V65" s="44">
        <f t="shared" si="19"/>
        <v>0.99999999999999978</v>
      </c>
    </row>
    <row r="66" spans="18:22" x14ac:dyDescent="0.3">
      <c r="R66" s="92">
        <v>10</v>
      </c>
      <c r="S66" s="53">
        <v>495896</v>
      </c>
      <c r="T66" s="53">
        <v>5</v>
      </c>
      <c r="U66" s="92">
        <f t="shared" si="15"/>
        <v>0.83333333333333337</v>
      </c>
      <c r="V66" s="44">
        <f>1/COUNT($S$66:$S$76)</f>
        <v>9.0909090909090912E-2</v>
      </c>
    </row>
    <row r="67" spans="18:22" x14ac:dyDescent="0.3">
      <c r="R67" s="90"/>
      <c r="S67" s="44">
        <v>497061</v>
      </c>
      <c r="T67" s="44">
        <v>11</v>
      </c>
      <c r="U67" s="90">
        <f t="shared" si="15"/>
        <v>0</v>
      </c>
      <c r="V67" s="44">
        <f>V66+1/COUNT($S$66:$S$76)</f>
        <v>0.18181818181818182</v>
      </c>
    </row>
    <row r="68" spans="18:22" x14ac:dyDescent="0.3">
      <c r="R68" s="90"/>
      <c r="S68" s="44">
        <v>498580</v>
      </c>
      <c r="T68" s="44">
        <v>9</v>
      </c>
      <c r="U68" s="90">
        <f t="shared" ref="U68:U92" si="20">R68/$R$93</f>
        <v>0</v>
      </c>
      <c r="V68" s="44">
        <f t="shared" ref="V68:V76" si="21">V67+1/COUNT($S$66:$S$76)</f>
        <v>0.27272727272727271</v>
      </c>
    </row>
    <row r="69" spans="18:22" x14ac:dyDescent="0.3">
      <c r="R69" s="90"/>
      <c r="S69" s="44">
        <v>499403</v>
      </c>
      <c r="T69" s="44">
        <v>9</v>
      </c>
      <c r="U69" s="90">
        <f t="shared" si="20"/>
        <v>0</v>
      </c>
      <c r="V69" s="44">
        <f t="shared" si="21"/>
        <v>0.36363636363636365</v>
      </c>
    </row>
    <row r="70" spans="18:22" x14ac:dyDescent="0.3">
      <c r="R70" s="90"/>
      <c r="S70" s="44">
        <v>499433</v>
      </c>
      <c r="T70" s="44">
        <v>15</v>
      </c>
      <c r="U70" s="90">
        <f t="shared" si="20"/>
        <v>0</v>
      </c>
      <c r="V70" s="44">
        <f t="shared" si="21"/>
        <v>0.45454545454545459</v>
      </c>
    </row>
    <row r="71" spans="18:22" x14ac:dyDescent="0.3">
      <c r="R71" s="90"/>
      <c r="S71" s="44">
        <v>500145</v>
      </c>
      <c r="T71" s="44">
        <v>6</v>
      </c>
      <c r="U71" s="90">
        <f t="shared" si="20"/>
        <v>0</v>
      </c>
      <c r="V71" s="44">
        <f t="shared" si="21"/>
        <v>0.54545454545454553</v>
      </c>
    </row>
    <row r="72" spans="18:22" x14ac:dyDescent="0.3">
      <c r="R72" s="90"/>
      <c r="S72" s="44">
        <v>502164</v>
      </c>
      <c r="T72" s="44">
        <v>0</v>
      </c>
      <c r="U72" s="90">
        <f t="shared" si="20"/>
        <v>0</v>
      </c>
      <c r="V72" s="44">
        <f t="shared" si="21"/>
        <v>0.63636363636363646</v>
      </c>
    </row>
    <row r="73" spans="18:22" x14ac:dyDescent="0.3">
      <c r="R73" s="90"/>
      <c r="S73" s="44">
        <v>502305</v>
      </c>
      <c r="T73" s="44">
        <v>2</v>
      </c>
      <c r="U73" s="90">
        <f t="shared" si="20"/>
        <v>0</v>
      </c>
      <c r="V73" s="44">
        <f t="shared" si="21"/>
        <v>0.7272727272727274</v>
      </c>
    </row>
    <row r="74" spans="18:22" x14ac:dyDescent="0.3">
      <c r="R74" s="90"/>
      <c r="S74" s="44">
        <v>503953</v>
      </c>
      <c r="T74" s="44">
        <v>11</v>
      </c>
      <c r="U74" s="90">
        <f t="shared" si="20"/>
        <v>0</v>
      </c>
      <c r="V74" s="44">
        <f t="shared" si="21"/>
        <v>0.81818181818181834</v>
      </c>
    </row>
    <row r="75" spans="18:22" x14ac:dyDescent="0.3">
      <c r="R75" s="90"/>
      <c r="S75" s="44">
        <v>505395</v>
      </c>
      <c r="T75" s="44">
        <v>5</v>
      </c>
      <c r="U75" s="90">
        <f t="shared" si="20"/>
        <v>0</v>
      </c>
      <c r="V75" s="44">
        <f t="shared" si="21"/>
        <v>0.90909090909090928</v>
      </c>
    </row>
    <row r="76" spans="18:22" x14ac:dyDescent="0.3">
      <c r="R76" s="93"/>
      <c r="S76" s="44">
        <v>505406</v>
      </c>
      <c r="T76" s="44">
        <v>4</v>
      </c>
      <c r="U76" s="93">
        <f t="shared" si="20"/>
        <v>0</v>
      </c>
      <c r="V76" s="44">
        <f t="shared" si="21"/>
        <v>1.0000000000000002</v>
      </c>
    </row>
    <row r="77" spans="18:22" x14ac:dyDescent="0.3">
      <c r="R77" s="92">
        <v>11</v>
      </c>
      <c r="S77" s="44">
        <v>495838</v>
      </c>
      <c r="T77" s="44">
        <v>8</v>
      </c>
      <c r="U77" s="92">
        <f t="shared" si="20"/>
        <v>0.91666666666666663</v>
      </c>
      <c r="V77" s="44">
        <f>1/COUNT($S$77:$S$86)</f>
        <v>0.1</v>
      </c>
    </row>
    <row r="78" spans="18:22" x14ac:dyDescent="0.3">
      <c r="R78" s="90"/>
      <c r="S78" s="44">
        <v>498739</v>
      </c>
      <c r="T78" s="44">
        <v>13</v>
      </c>
      <c r="U78" s="90">
        <f t="shared" si="20"/>
        <v>0</v>
      </c>
      <c r="V78" s="44">
        <f>V77+1/COUNT($S$77:$S$86)</f>
        <v>0.2</v>
      </c>
    </row>
    <row r="79" spans="18:22" x14ac:dyDescent="0.3">
      <c r="R79" s="90"/>
      <c r="S79" s="44">
        <v>498780</v>
      </c>
      <c r="T79" s="44">
        <v>15</v>
      </c>
      <c r="U79" s="90">
        <f t="shared" si="20"/>
        <v>0</v>
      </c>
      <c r="V79" s="44">
        <f t="shared" ref="V79:V86" si="22">V78+1/COUNT($S$77:$S$86)</f>
        <v>0.30000000000000004</v>
      </c>
    </row>
    <row r="80" spans="18:22" x14ac:dyDescent="0.3">
      <c r="R80" s="90"/>
      <c r="S80" s="44">
        <v>498917</v>
      </c>
      <c r="T80" s="44">
        <v>0</v>
      </c>
      <c r="U80" s="90">
        <f t="shared" si="20"/>
        <v>0</v>
      </c>
      <c r="V80" s="44">
        <f t="shared" si="22"/>
        <v>0.4</v>
      </c>
    </row>
    <row r="81" spans="18:22" x14ac:dyDescent="0.3">
      <c r="R81" s="90"/>
      <c r="S81" s="44">
        <v>500033</v>
      </c>
      <c r="T81" s="44">
        <v>14</v>
      </c>
      <c r="U81" s="90">
        <f t="shared" si="20"/>
        <v>0</v>
      </c>
      <c r="V81" s="44">
        <f t="shared" si="22"/>
        <v>0.5</v>
      </c>
    </row>
    <row r="82" spans="18:22" x14ac:dyDescent="0.3">
      <c r="R82" s="90"/>
      <c r="S82" s="44">
        <v>502161</v>
      </c>
      <c r="T82" s="44">
        <v>15</v>
      </c>
      <c r="U82" s="90">
        <f t="shared" si="20"/>
        <v>0</v>
      </c>
      <c r="V82" s="44">
        <f t="shared" si="22"/>
        <v>0.6</v>
      </c>
    </row>
    <row r="83" spans="18:22" x14ac:dyDescent="0.3">
      <c r="R83" s="90"/>
      <c r="S83" s="44">
        <v>502319</v>
      </c>
      <c r="T83" s="44">
        <v>3</v>
      </c>
      <c r="U83" s="90">
        <f t="shared" si="20"/>
        <v>0</v>
      </c>
      <c r="V83" s="44">
        <f t="shared" si="22"/>
        <v>0.7</v>
      </c>
    </row>
    <row r="84" spans="18:22" x14ac:dyDescent="0.3">
      <c r="R84" s="90"/>
      <c r="S84" s="44">
        <v>503246</v>
      </c>
      <c r="T84" s="44">
        <v>10</v>
      </c>
      <c r="U84" s="90">
        <f t="shared" si="20"/>
        <v>0</v>
      </c>
      <c r="V84" s="44">
        <f t="shared" si="22"/>
        <v>0.79999999999999993</v>
      </c>
    </row>
    <row r="85" spans="18:22" x14ac:dyDescent="0.3">
      <c r="R85" s="90"/>
      <c r="S85" s="44">
        <v>505376</v>
      </c>
      <c r="T85" s="44">
        <v>15</v>
      </c>
      <c r="U85" s="90">
        <f t="shared" si="20"/>
        <v>0</v>
      </c>
      <c r="V85" s="44">
        <f t="shared" si="22"/>
        <v>0.89999999999999991</v>
      </c>
    </row>
    <row r="86" spans="18:22" x14ac:dyDescent="0.3">
      <c r="R86" s="93"/>
      <c r="S86" s="44">
        <v>505405</v>
      </c>
      <c r="T86" s="44">
        <v>12</v>
      </c>
      <c r="U86" s="93">
        <f t="shared" si="20"/>
        <v>0</v>
      </c>
      <c r="V86" s="44">
        <f t="shared" si="22"/>
        <v>0.99999999999999989</v>
      </c>
    </row>
    <row r="87" spans="18:22" x14ac:dyDescent="0.3">
      <c r="R87" s="92">
        <v>12</v>
      </c>
      <c r="S87" s="44">
        <v>498694</v>
      </c>
      <c r="T87" s="44">
        <v>3</v>
      </c>
      <c r="U87" s="92">
        <f t="shared" si="20"/>
        <v>1</v>
      </c>
      <c r="V87" s="44">
        <f>1/COUNT($S$87:$S$92)</f>
        <v>0.16666666666666666</v>
      </c>
    </row>
    <row r="88" spans="18:22" x14ac:dyDescent="0.3">
      <c r="R88" s="90"/>
      <c r="S88" s="44">
        <v>499388</v>
      </c>
      <c r="T88" s="44">
        <v>13</v>
      </c>
      <c r="U88" s="90">
        <f t="shared" si="20"/>
        <v>0</v>
      </c>
      <c r="V88" s="44">
        <f>V87+1/COUNT($S$87:$S$92)</f>
        <v>0.33333333333333331</v>
      </c>
    </row>
    <row r="89" spans="18:22" x14ac:dyDescent="0.3">
      <c r="R89" s="90"/>
      <c r="S89" s="44">
        <v>499396</v>
      </c>
      <c r="T89" s="44">
        <v>3</v>
      </c>
      <c r="U89" s="90">
        <f t="shared" si="20"/>
        <v>0</v>
      </c>
      <c r="V89" s="44">
        <f t="shared" ref="V89:V92" si="23">V88+1/COUNT($S$87:$S$92)</f>
        <v>0.5</v>
      </c>
    </row>
    <row r="90" spans="18:22" x14ac:dyDescent="0.3">
      <c r="R90" s="90"/>
      <c r="S90" s="44">
        <v>500383</v>
      </c>
      <c r="T90" s="44">
        <v>7</v>
      </c>
      <c r="U90" s="90">
        <f t="shared" si="20"/>
        <v>0</v>
      </c>
      <c r="V90" s="44">
        <f t="shared" si="23"/>
        <v>0.66666666666666663</v>
      </c>
    </row>
    <row r="91" spans="18:22" x14ac:dyDescent="0.3">
      <c r="R91" s="90"/>
      <c r="S91" s="44">
        <v>503669</v>
      </c>
      <c r="T91" s="44">
        <v>13</v>
      </c>
      <c r="U91" s="90">
        <f t="shared" si="20"/>
        <v>0</v>
      </c>
      <c r="V91" s="44">
        <f t="shared" si="23"/>
        <v>0.83333333333333326</v>
      </c>
    </row>
    <row r="92" spans="18:22" x14ac:dyDescent="0.3">
      <c r="R92" s="93"/>
      <c r="S92" s="44">
        <v>503678</v>
      </c>
      <c r="T92" s="44">
        <v>7</v>
      </c>
      <c r="U92" s="93">
        <f t="shared" si="20"/>
        <v>0</v>
      </c>
      <c r="V92" s="44">
        <f t="shared" si="23"/>
        <v>0.99999999999999989</v>
      </c>
    </row>
    <row r="93" spans="18:22" x14ac:dyDescent="0.3">
      <c r="R93" s="64">
        <f>MAX(R4:R92)</f>
        <v>12</v>
      </c>
      <c r="S93" s="65">
        <f>COUNT(S4:S92)</f>
        <v>89</v>
      </c>
      <c r="T93" s="65">
        <f>SUM(T4:T92)</f>
        <v>666</v>
      </c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25">
    <mergeCell ref="R59:R65"/>
    <mergeCell ref="R66:R76"/>
    <mergeCell ref="R77:R86"/>
    <mergeCell ref="B2:B3"/>
    <mergeCell ref="R4:R12"/>
    <mergeCell ref="R13:R20"/>
    <mergeCell ref="R21:R26"/>
    <mergeCell ref="R27:R30"/>
    <mergeCell ref="R31:R35"/>
    <mergeCell ref="U66:U76"/>
    <mergeCell ref="U77:U86"/>
    <mergeCell ref="U87:U92"/>
    <mergeCell ref="R87:R92"/>
    <mergeCell ref="U4:U12"/>
    <mergeCell ref="U13:U20"/>
    <mergeCell ref="U21:U26"/>
    <mergeCell ref="U27:U30"/>
    <mergeCell ref="U31:U35"/>
    <mergeCell ref="U36:U43"/>
    <mergeCell ref="U44:U53"/>
    <mergeCell ref="U54:U58"/>
    <mergeCell ref="U59:U65"/>
    <mergeCell ref="R36:R43"/>
    <mergeCell ref="R44:R53"/>
    <mergeCell ref="R54:R5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workbookViewId="0">
      <selection activeCell="L4" sqref="L4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0.21875" customWidth="1"/>
  </cols>
  <sheetData>
    <row r="2" spans="2:22" ht="15" thickBot="1" x14ac:dyDescent="0.35">
      <c r="B2" s="85"/>
      <c r="C2" s="66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57.6" x14ac:dyDescent="0.3">
      <c r="B3" s="85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52</v>
      </c>
      <c r="I3" s="5" t="s">
        <v>8</v>
      </c>
      <c r="J3" s="5" t="s">
        <v>9</v>
      </c>
      <c r="K3" s="5" t="s">
        <v>10</v>
      </c>
      <c r="L3" s="5" t="s">
        <v>53</v>
      </c>
      <c r="M3" s="5"/>
      <c r="N3" s="2"/>
      <c r="R3" s="60" t="s">
        <v>0</v>
      </c>
      <c r="S3" s="61" t="s">
        <v>28</v>
      </c>
      <c r="T3" s="61" t="s">
        <v>55</v>
      </c>
      <c r="U3" s="62" t="s">
        <v>29</v>
      </c>
      <c r="V3" s="63" t="s">
        <v>36</v>
      </c>
    </row>
    <row r="4" spans="2:22" x14ac:dyDescent="0.3">
      <c r="B4" s="66"/>
      <c r="C4" s="68">
        <v>1.1069761362740183E-2</v>
      </c>
      <c r="D4" s="68">
        <v>1</v>
      </c>
      <c r="E4" s="68">
        <v>3</v>
      </c>
      <c r="F4" s="68">
        <v>0.42583719592861247</v>
      </c>
      <c r="G4" s="68">
        <v>572677</v>
      </c>
      <c r="H4" s="68">
        <f>VLOOKUP(G4,$S$4:$T$64,2,FALSE)</f>
        <v>10</v>
      </c>
      <c r="I4" s="8">
        <f>1/$R$65</f>
        <v>8.3333333333333329E-2</v>
      </c>
      <c r="J4" s="68">
        <f t="shared" ref="J4:J10" si="0">1/E4</f>
        <v>0.33333333333333331</v>
      </c>
      <c r="K4" s="68">
        <f t="shared" ref="K4:K10" si="1">I4*J4</f>
        <v>2.7777777777777776E-2</v>
      </c>
      <c r="L4" s="9">
        <f t="shared" ref="L4:L10" si="2">H4/K4</f>
        <v>360</v>
      </c>
      <c r="M4" s="68">
        <f t="shared" ref="M4:M10" si="3">(L4-$D$13)^2</f>
        <v>4702.0408163265283</v>
      </c>
      <c r="N4" s="2"/>
      <c r="R4" s="92">
        <v>1</v>
      </c>
      <c r="S4" s="44">
        <v>571028</v>
      </c>
      <c r="T4" s="44">
        <v>3</v>
      </c>
      <c r="U4" s="92">
        <f t="shared" ref="U4:U35" si="4">R4/$R$65</f>
        <v>8.3333333333333329E-2</v>
      </c>
      <c r="V4" s="44">
        <f>1/COUNT($S$4:$S$6)</f>
        <v>0.33333333333333331</v>
      </c>
    </row>
    <row r="5" spans="2:22" x14ac:dyDescent="0.3">
      <c r="B5" s="66"/>
      <c r="C5" s="68">
        <v>0.31179840071562981</v>
      </c>
      <c r="D5" s="68">
        <v>4</v>
      </c>
      <c r="E5" s="68">
        <v>2</v>
      </c>
      <c r="F5" s="68">
        <v>4.5698746743068397E-2</v>
      </c>
      <c r="G5" s="68">
        <v>571265</v>
      </c>
      <c r="H5" s="73">
        <f t="shared" ref="H5:H10" si="5">VLOOKUP(G5,$S$4:$T$64,2,FALSE)</f>
        <v>1</v>
      </c>
      <c r="I5" s="8">
        <f t="shared" ref="I5:I10" si="6">1/$R$65</f>
        <v>8.3333333333333329E-2</v>
      </c>
      <c r="J5" s="68">
        <f t="shared" si="0"/>
        <v>0.5</v>
      </c>
      <c r="K5" s="68">
        <f t="shared" si="1"/>
        <v>4.1666666666666664E-2</v>
      </c>
      <c r="L5" s="9">
        <f t="shared" si="2"/>
        <v>24</v>
      </c>
      <c r="M5" s="68">
        <f t="shared" si="3"/>
        <v>71518.040816326538</v>
      </c>
      <c r="N5" s="2"/>
      <c r="R5" s="90"/>
      <c r="S5" s="53">
        <v>572677</v>
      </c>
      <c r="T5" s="53">
        <v>10</v>
      </c>
      <c r="U5" s="90">
        <f t="shared" si="4"/>
        <v>0</v>
      </c>
      <c r="V5" s="44">
        <f>V4+1/COUNT($S$4:$S$6)</f>
        <v>0.66666666666666663</v>
      </c>
    </row>
    <row r="6" spans="2:22" x14ac:dyDescent="0.3">
      <c r="B6" s="66"/>
      <c r="C6" s="68">
        <v>0.12496719693502822</v>
      </c>
      <c r="D6" s="68">
        <v>2</v>
      </c>
      <c r="E6" s="68">
        <v>8</v>
      </c>
      <c r="F6" s="68">
        <v>0.22926235755964541</v>
      </c>
      <c r="G6" s="68">
        <v>571020</v>
      </c>
      <c r="H6" s="73">
        <f t="shared" si="5"/>
        <v>8</v>
      </c>
      <c r="I6" s="8">
        <f t="shared" si="6"/>
        <v>8.3333333333333329E-2</v>
      </c>
      <c r="J6" s="68">
        <f t="shared" si="0"/>
        <v>0.125</v>
      </c>
      <c r="K6" s="68">
        <f t="shared" si="1"/>
        <v>1.0416666666666666E-2</v>
      </c>
      <c r="L6" s="9">
        <f t="shared" si="2"/>
        <v>768</v>
      </c>
      <c r="M6" s="68">
        <f t="shared" si="3"/>
        <v>227120.32653061222</v>
      </c>
      <c r="N6" s="3"/>
      <c r="R6" s="93"/>
      <c r="S6" s="44">
        <v>573038</v>
      </c>
      <c r="T6" s="44">
        <v>2</v>
      </c>
      <c r="U6" s="93">
        <f t="shared" si="4"/>
        <v>0</v>
      </c>
      <c r="V6" s="44">
        <f>V5+1/COUNT($S$4:$S$6)</f>
        <v>1</v>
      </c>
    </row>
    <row r="7" spans="2:22" x14ac:dyDescent="0.3">
      <c r="B7" s="66"/>
      <c r="C7" s="68">
        <v>0.6447001018226568</v>
      </c>
      <c r="D7" s="68">
        <v>8</v>
      </c>
      <c r="E7" s="68">
        <v>4</v>
      </c>
      <c r="F7" s="68">
        <v>0.97001615792643336</v>
      </c>
      <c r="G7" s="68">
        <v>571020</v>
      </c>
      <c r="H7" s="73">
        <f t="shared" si="5"/>
        <v>8</v>
      </c>
      <c r="I7" s="8">
        <f t="shared" si="6"/>
        <v>8.3333333333333329E-2</v>
      </c>
      <c r="J7" s="68">
        <f t="shared" si="0"/>
        <v>0.25</v>
      </c>
      <c r="K7" s="68">
        <f t="shared" si="1"/>
        <v>2.0833333333333332E-2</v>
      </c>
      <c r="L7" s="9">
        <f t="shared" si="2"/>
        <v>384</v>
      </c>
      <c r="M7" s="68">
        <f t="shared" si="3"/>
        <v>8569.4693877550999</v>
      </c>
      <c r="N7" s="3"/>
      <c r="R7" s="92">
        <v>2</v>
      </c>
      <c r="S7" s="44">
        <v>571013</v>
      </c>
      <c r="T7" s="44">
        <v>8</v>
      </c>
      <c r="U7" s="92">
        <f t="shared" si="4"/>
        <v>0.16666666666666666</v>
      </c>
      <c r="V7" s="44">
        <f>1/COUNT($S$7:$S$14)</f>
        <v>0.125</v>
      </c>
    </row>
    <row r="8" spans="2:22" x14ac:dyDescent="0.3">
      <c r="B8" s="66"/>
      <c r="C8" s="68">
        <v>0.5384852316051687</v>
      </c>
      <c r="D8" s="68">
        <v>7</v>
      </c>
      <c r="E8" s="68">
        <v>3</v>
      </c>
      <c r="F8" s="68">
        <v>0.90498620528266849</v>
      </c>
      <c r="G8" s="68">
        <v>572746</v>
      </c>
      <c r="H8" s="73">
        <f t="shared" si="5"/>
        <v>4</v>
      </c>
      <c r="I8" s="8">
        <f t="shared" si="6"/>
        <v>8.3333333333333329E-2</v>
      </c>
      <c r="J8" s="68">
        <f t="shared" si="0"/>
        <v>0.33333333333333331</v>
      </c>
      <c r="K8" s="68">
        <f t="shared" si="1"/>
        <v>2.7777777777777776E-2</v>
      </c>
      <c r="L8" s="9">
        <f t="shared" si="2"/>
        <v>144</v>
      </c>
      <c r="M8" s="68">
        <f t="shared" si="3"/>
        <v>21735.183673469393</v>
      </c>
      <c r="N8" s="3"/>
      <c r="R8" s="90"/>
      <c r="S8" s="53">
        <v>571020</v>
      </c>
      <c r="T8" s="53">
        <v>8</v>
      </c>
      <c r="U8" s="90">
        <f t="shared" si="4"/>
        <v>0</v>
      </c>
      <c r="V8" s="44">
        <f>V7+1/COUNT($S$7:$S$14)</f>
        <v>0.25</v>
      </c>
    </row>
    <row r="9" spans="2:22" x14ac:dyDescent="0.3">
      <c r="B9" s="66"/>
      <c r="C9" s="68">
        <v>0.70867905220789951</v>
      </c>
      <c r="D9" s="68">
        <v>9</v>
      </c>
      <c r="E9" s="68">
        <v>6</v>
      </c>
      <c r="F9" s="68">
        <v>0.53254368151921327</v>
      </c>
      <c r="G9" s="68">
        <v>571325</v>
      </c>
      <c r="H9" s="73">
        <f t="shared" si="5"/>
        <v>2</v>
      </c>
      <c r="I9" s="8">
        <f t="shared" si="6"/>
        <v>8.3333333333333329E-2</v>
      </c>
      <c r="J9" s="68">
        <f t="shared" si="0"/>
        <v>0.16666666666666666</v>
      </c>
      <c r="K9" s="68">
        <f t="shared" si="1"/>
        <v>1.3888888888888888E-2</v>
      </c>
      <c r="L9" s="9">
        <f t="shared" si="2"/>
        <v>144</v>
      </c>
      <c r="M9" s="68">
        <f t="shared" si="3"/>
        <v>21735.183673469393</v>
      </c>
      <c r="N9" s="2"/>
      <c r="Q9" s="2"/>
      <c r="R9" s="90"/>
      <c r="S9" s="44">
        <v>571283</v>
      </c>
      <c r="T9" s="44">
        <v>10</v>
      </c>
      <c r="U9" s="90">
        <f t="shared" si="4"/>
        <v>0</v>
      </c>
      <c r="V9" s="44">
        <f t="shared" ref="V9:V14" si="7">V8+1/COUNT($S$7:$S$14)</f>
        <v>0.375</v>
      </c>
    </row>
    <row r="10" spans="2:22" x14ac:dyDescent="0.3">
      <c r="B10" s="66"/>
      <c r="C10" s="68">
        <v>0.82315426302845129</v>
      </c>
      <c r="D10" s="68">
        <v>10</v>
      </c>
      <c r="E10" s="68">
        <v>3</v>
      </c>
      <c r="F10" s="68">
        <v>0.15144674559897553</v>
      </c>
      <c r="G10" s="68">
        <v>571300</v>
      </c>
      <c r="H10" s="73">
        <f t="shared" si="5"/>
        <v>6</v>
      </c>
      <c r="I10" s="8">
        <f t="shared" si="6"/>
        <v>8.3333333333333329E-2</v>
      </c>
      <c r="J10" s="68">
        <f t="shared" si="0"/>
        <v>0.33333333333333331</v>
      </c>
      <c r="K10" s="68">
        <f t="shared" si="1"/>
        <v>2.7777777777777776E-2</v>
      </c>
      <c r="L10" s="9">
        <f t="shared" si="2"/>
        <v>216</v>
      </c>
      <c r="M10" s="68">
        <f t="shared" si="3"/>
        <v>5689.4693877551044</v>
      </c>
      <c r="N10" s="2"/>
      <c r="R10" s="90"/>
      <c r="S10" s="44">
        <v>571294</v>
      </c>
      <c r="T10" s="44">
        <v>10</v>
      </c>
      <c r="U10" s="90">
        <f t="shared" si="4"/>
        <v>0</v>
      </c>
      <c r="V10" s="44">
        <f t="shared" si="7"/>
        <v>0.5</v>
      </c>
    </row>
    <row r="11" spans="2:22" x14ac:dyDescent="0.3">
      <c r="B11" s="66"/>
      <c r="C11" s="66"/>
      <c r="D11" s="17"/>
      <c r="E11" s="17">
        <f>SUM(E4:E10)</f>
        <v>29</v>
      </c>
      <c r="F11" s="17"/>
      <c r="G11" s="17"/>
      <c r="H11" s="17"/>
      <c r="I11" s="18"/>
      <c r="J11" s="17"/>
      <c r="K11" s="17"/>
      <c r="L11" s="19"/>
      <c r="M11" s="17"/>
      <c r="N11" s="2"/>
      <c r="R11" s="90"/>
      <c r="S11" s="44">
        <v>571321</v>
      </c>
      <c r="T11" s="44">
        <v>9</v>
      </c>
      <c r="U11" s="90">
        <f t="shared" si="4"/>
        <v>0</v>
      </c>
      <c r="V11" s="44">
        <f t="shared" si="7"/>
        <v>0.625</v>
      </c>
    </row>
    <row r="12" spans="2:22" x14ac:dyDescent="0.3">
      <c r="B12" s="66"/>
      <c r="C12" s="66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0"/>
      <c r="S12" s="44">
        <v>571323</v>
      </c>
      <c r="T12" s="44">
        <v>0</v>
      </c>
      <c r="U12" s="90">
        <f t="shared" si="4"/>
        <v>0</v>
      </c>
      <c r="V12" s="44">
        <f t="shared" si="7"/>
        <v>0.75</v>
      </c>
    </row>
    <row r="13" spans="2:22" ht="43.2" x14ac:dyDescent="0.3">
      <c r="B13" s="66"/>
      <c r="C13" s="16" t="s">
        <v>51</v>
      </c>
      <c r="D13" s="11">
        <f>AVERAGE(L4:L10)</f>
        <v>291.42857142857144</v>
      </c>
      <c r="E13" s="20"/>
      <c r="F13" s="14" t="s">
        <v>56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0"/>
      <c r="S13" s="44">
        <v>572017</v>
      </c>
      <c r="T13" s="44">
        <v>14</v>
      </c>
      <c r="U13" s="90">
        <f t="shared" si="4"/>
        <v>0</v>
      </c>
      <c r="V13" s="44">
        <f t="shared" si="7"/>
        <v>0.875</v>
      </c>
    </row>
    <row r="14" spans="2:22" ht="43.2" x14ac:dyDescent="0.3">
      <c r="B14" s="66"/>
      <c r="C14" s="16" t="s">
        <v>7</v>
      </c>
      <c r="D14" s="12">
        <f>COUNT(L4:L10)</f>
        <v>7</v>
      </c>
      <c r="E14" s="20"/>
      <c r="F14" s="12">
        <f>MIN(L4:L10)</f>
        <v>24</v>
      </c>
      <c r="G14" s="6">
        <f t="array" ref="G14:G24">FREQUENCY(L4:L10,F14:F24)</f>
        <v>1</v>
      </c>
      <c r="H14" s="13">
        <f t="shared" ref="H14:H24" si="8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3"/>
      <c r="S14" s="44">
        <v>572740</v>
      </c>
      <c r="T14" s="44">
        <v>3</v>
      </c>
      <c r="U14" s="93">
        <f t="shared" si="4"/>
        <v>0</v>
      </c>
      <c r="V14" s="44">
        <f t="shared" si="7"/>
        <v>1</v>
      </c>
    </row>
    <row r="15" spans="2:22" x14ac:dyDescent="0.3">
      <c r="B15" s="66"/>
      <c r="C15" s="16" t="s">
        <v>2</v>
      </c>
      <c r="D15" s="12">
        <f>SQRT((SUM(M4:M10))/(COUNT(D4:D10)*(COUNT(D4:D10)-1)))</f>
        <v>92.719458363299736</v>
      </c>
      <c r="F15" s="12">
        <f t="shared" ref="F15:F23" si="9">F14+($F$24-$F$14)/10</f>
        <v>98.4</v>
      </c>
      <c r="G15" s="6">
        <v>0</v>
      </c>
      <c r="H15" s="13">
        <f t="shared" si="8"/>
        <v>0</v>
      </c>
      <c r="I15" s="13">
        <f>I14+H15</f>
        <v>0.14285714285714285</v>
      </c>
      <c r="N15" s="2"/>
      <c r="R15" s="92">
        <v>3</v>
      </c>
      <c r="S15" s="44">
        <v>570970</v>
      </c>
      <c r="T15" s="44">
        <v>14</v>
      </c>
      <c r="U15" s="92">
        <f t="shared" si="4"/>
        <v>0.25</v>
      </c>
      <c r="V15" s="44">
        <f>1/COUNT($S$15:$S$18)</f>
        <v>0.25</v>
      </c>
    </row>
    <row r="16" spans="2:22" x14ac:dyDescent="0.3">
      <c r="B16" s="66"/>
      <c r="C16" s="16" t="s">
        <v>1</v>
      </c>
      <c r="D16" s="12">
        <f>MEDIAN(L4:L10)</f>
        <v>216</v>
      </c>
      <c r="F16" s="12">
        <f t="shared" si="9"/>
        <v>172.8</v>
      </c>
      <c r="G16" s="6">
        <v>2</v>
      </c>
      <c r="H16" s="13">
        <f t="shared" si="8"/>
        <v>0.2857142857142857</v>
      </c>
      <c r="I16" s="13">
        <f t="shared" ref="I16:I24" si="10">I15+H16</f>
        <v>0.42857142857142855</v>
      </c>
      <c r="N16" s="2"/>
      <c r="R16" s="90"/>
      <c r="S16" s="44">
        <v>571227</v>
      </c>
      <c r="T16" s="44">
        <v>10</v>
      </c>
      <c r="U16" s="90">
        <f t="shared" si="4"/>
        <v>0</v>
      </c>
      <c r="V16" s="44">
        <f>V15+1/COUNT($S$15:$S$18)</f>
        <v>0.5</v>
      </c>
    </row>
    <row r="17" spans="2:22" x14ac:dyDescent="0.3">
      <c r="B17" s="66"/>
      <c r="C17" s="16" t="s">
        <v>3</v>
      </c>
      <c r="D17" s="12">
        <f>_xlfn.MODE.SNGL(L4:L10)</f>
        <v>144</v>
      </c>
      <c r="F17" s="12">
        <f t="shared" si="9"/>
        <v>247.20000000000002</v>
      </c>
      <c r="G17" s="6">
        <v>1</v>
      </c>
      <c r="H17" s="13">
        <f t="shared" si="8"/>
        <v>0.14285714285714285</v>
      </c>
      <c r="I17" s="13">
        <f t="shared" si="10"/>
        <v>0.5714285714285714</v>
      </c>
      <c r="N17" s="2"/>
      <c r="R17" s="90"/>
      <c r="S17" s="44">
        <v>571774</v>
      </c>
      <c r="T17" s="44">
        <v>14</v>
      </c>
      <c r="U17" s="90">
        <f t="shared" si="4"/>
        <v>0</v>
      </c>
      <c r="V17" s="44">
        <f t="shared" ref="V17:V18" si="11">V16+1/COUNT($S$15:$S$18)</f>
        <v>0.75</v>
      </c>
    </row>
    <row r="18" spans="2:22" x14ac:dyDescent="0.3">
      <c r="B18" s="66"/>
      <c r="C18" s="66"/>
      <c r="F18" s="12">
        <f t="shared" si="9"/>
        <v>321.60000000000002</v>
      </c>
      <c r="G18" s="6">
        <v>0</v>
      </c>
      <c r="H18" s="13">
        <f t="shared" si="8"/>
        <v>0</v>
      </c>
      <c r="I18" s="13">
        <f t="shared" si="10"/>
        <v>0.5714285714285714</v>
      </c>
      <c r="N18" s="2"/>
      <c r="R18" s="93"/>
      <c r="S18" s="44">
        <v>572802</v>
      </c>
      <c r="T18" s="44">
        <v>2</v>
      </c>
      <c r="U18" s="93">
        <f t="shared" si="4"/>
        <v>0</v>
      </c>
      <c r="V18" s="44">
        <f t="shared" si="11"/>
        <v>1</v>
      </c>
    </row>
    <row r="19" spans="2:22" x14ac:dyDescent="0.3">
      <c r="B19" s="66"/>
      <c r="C19" s="66"/>
      <c r="F19" s="12">
        <f t="shared" si="9"/>
        <v>396</v>
      </c>
      <c r="G19" s="6">
        <v>2</v>
      </c>
      <c r="H19" s="13">
        <f t="shared" si="8"/>
        <v>0.2857142857142857</v>
      </c>
      <c r="I19" s="13">
        <f t="shared" si="10"/>
        <v>0.8571428571428571</v>
      </c>
      <c r="R19" s="92">
        <v>4</v>
      </c>
      <c r="S19" s="53">
        <v>571265</v>
      </c>
      <c r="T19" s="53">
        <v>1</v>
      </c>
      <c r="U19" s="92">
        <f t="shared" si="4"/>
        <v>0.33333333333333331</v>
      </c>
      <c r="V19" s="44">
        <f>1/COUNT($S$19:$S$20)</f>
        <v>0.5</v>
      </c>
    </row>
    <row r="20" spans="2:22" x14ac:dyDescent="0.3">
      <c r="F20" s="12">
        <f t="shared" si="9"/>
        <v>470.4</v>
      </c>
      <c r="G20" s="6">
        <v>0</v>
      </c>
      <c r="H20" s="13">
        <f t="shared" si="8"/>
        <v>0</v>
      </c>
      <c r="I20" s="13">
        <f t="shared" si="10"/>
        <v>0.8571428571428571</v>
      </c>
      <c r="R20" s="93"/>
      <c r="S20" s="44">
        <v>571326</v>
      </c>
      <c r="T20" s="44">
        <v>4</v>
      </c>
      <c r="U20" s="93">
        <f t="shared" si="4"/>
        <v>0</v>
      </c>
      <c r="V20" s="44">
        <f>V19+1/COUNT($S$19:$S$20)</f>
        <v>1</v>
      </c>
    </row>
    <row r="21" spans="2:22" x14ac:dyDescent="0.3">
      <c r="F21" s="12">
        <f t="shared" si="9"/>
        <v>544.79999999999995</v>
      </c>
      <c r="G21" s="6">
        <v>0</v>
      </c>
      <c r="H21" s="13">
        <f t="shared" si="8"/>
        <v>0</v>
      </c>
      <c r="I21" s="13">
        <f t="shared" si="10"/>
        <v>0.8571428571428571</v>
      </c>
      <c r="R21" s="92">
        <v>5</v>
      </c>
      <c r="S21" s="44">
        <v>570966</v>
      </c>
      <c r="T21" s="44">
        <v>2</v>
      </c>
      <c r="U21" s="92">
        <f t="shared" si="4"/>
        <v>0.41666666666666669</v>
      </c>
      <c r="V21" s="44">
        <f>1/COUNT($S$21:$S$26)</f>
        <v>0.16666666666666666</v>
      </c>
    </row>
    <row r="22" spans="2:22" x14ac:dyDescent="0.3">
      <c r="F22" s="12">
        <f t="shared" si="9"/>
        <v>619.19999999999993</v>
      </c>
      <c r="G22" s="6">
        <v>0</v>
      </c>
      <c r="H22" s="13">
        <f t="shared" si="8"/>
        <v>0</v>
      </c>
      <c r="I22" s="13">
        <f t="shared" si="10"/>
        <v>0.8571428571428571</v>
      </c>
      <c r="R22" s="90"/>
      <c r="S22" s="44">
        <v>571235</v>
      </c>
      <c r="T22" s="44">
        <v>11</v>
      </c>
      <c r="U22" s="90">
        <f t="shared" si="4"/>
        <v>0</v>
      </c>
      <c r="V22" s="44">
        <f>V21+1/COUNT($S$21:$S$26)</f>
        <v>0.33333333333333331</v>
      </c>
    </row>
    <row r="23" spans="2:22" x14ac:dyDescent="0.3">
      <c r="F23" s="12">
        <f t="shared" si="9"/>
        <v>693.59999999999991</v>
      </c>
      <c r="G23" s="6">
        <v>0</v>
      </c>
      <c r="H23" s="13">
        <f t="shared" si="8"/>
        <v>0</v>
      </c>
      <c r="I23" s="13">
        <f t="shared" si="10"/>
        <v>0.8571428571428571</v>
      </c>
      <c r="R23" s="90"/>
      <c r="S23" s="44">
        <v>571324</v>
      </c>
      <c r="T23" s="44">
        <v>2</v>
      </c>
      <c r="U23" s="90">
        <f t="shared" si="4"/>
        <v>0</v>
      </c>
      <c r="V23" s="44">
        <f t="shared" ref="V23:V26" si="12">V22+1/COUNT($S$21:$S$26)</f>
        <v>0.5</v>
      </c>
    </row>
    <row r="24" spans="2:22" x14ac:dyDescent="0.3">
      <c r="F24" s="11">
        <f>MAX(L4:L10)</f>
        <v>768</v>
      </c>
      <c r="G24" s="6">
        <v>1</v>
      </c>
      <c r="H24" s="13">
        <f t="shared" si="8"/>
        <v>0.14285714285714285</v>
      </c>
      <c r="I24" s="13">
        <f t="shared" si="10"/>
        <v>1</v>
      </c>
      <c r="R24" s="90"/>
      <c r="S24" s="44">
        <v>571833</v>
      </c>
      <c r="T24" s="44">
        <v>11</v>
      </c>
      <c r="U24" s="90">
        <f t="shared" si="4"/>
        <v>0</v>
      </c>
      <c r="V24" s="44">
        <f t="shared" si="12"/>
        <v>0.66666666666666663</v>
      </c>
    </row>
    <row r="25" spans="2:22" x14ac:dyDescent="0.3">
      <c r="R25" s="90"/>
      <c r="S25" s="44">
        <v>571977</v>
      </c>
      <c r="T25" s="44">
        <v>3</v>
      </c>
      <c r="U25" s="90">
        <f t="shared" si="4"/>
        <v>0</v>
      </c>
      <c r="V25" s="44">
        <f t="shared" si="12"/>
        <v>0.83333333333333326</v>
      </c>
    </row>
    <row r="26" spans="2:22" x14ac:dyDescent="0.3">
      <c r="R26" s="93"/>
      <c r="S26" s="44">
        <v>572647</v>
      </c>
      <c r="T26" s="44">
        <v>15</v>
      </c>
      <c r="U26" s="93">
        <f t="shared" si="4"/>
        <v>0</v>
      </c>
      <c r="V26" s="44">
        <f t="shared" si="12"/>
        <v>0.99999999999999989</v>
      </c>
    </row>
    <row r="27" spans="2:22" x14ac:dyDescent="0.3">
      <c r="R27" s="92">
        <v>6</v>
      </c>
      <c r="S27" s="44">
        <v>570999</v>
      </c>
      <c r="T27" s="44">
        <v>13</v>
      </c>
      <c r="U27" s="92">
        <f t="shared" si="4"/>
        <v>0.5</v>
      </c>
      <c r="V27" s="44">
        <f>1/COUNT($S$27:$S$32)</f>
        <v>0.16666666666666666</v>
      </c>
    </row>
    <row r="28" spans="2:22" x14ac:dyDescent="0.3">
      <c r="R28" s="90"/>
      <c r="S28" s="44">
        <v>571009</v>
      </c>
      <c r="T28" s="44">
        <v>0</v>
      </c>
      <c r="U28" s="90">
        <f t="shared" si="4"/>
        <v>0</v>
      </c>
      <c r="V28" s="44">
        <f>V27+1/COUNT($S$27:$S$32)</f>
        <v>0.33333333333333331</v>
      </c>
    </row>
    <row r="29" spans="2:22" x14ac:dyDescent="0.3">
      <c r="R29" s="90"/>
      <c r="S29" s="44">
        <v>571037</v>
      </c>
      <c r="T29" s="44">
        <v>13</v>
      </c>
      <c r="U29" s="90">
        <f t="shared" si="4"/>
        <v>0</v>
      </c>
      <c r="V29" s="44">
        <f t="shared" ref="V29:V32" si="13">V28+1/COUNT($S$27:$S$32)</f>
        <v>0.5</v>
      </c>
    </row>
    <row r="30" spans="2:22" x14ac:dyDescent="0.3">
      <c r="R30" s="90"/>
      <c r="S30" s="44">
        <v>572023</v>
      </c>
      <c r="T30" s="44">
        <v>1</v>
      </c>
      <c r="U30" s="90">
        <f t="shared" si="4"/>
        <v>0</v>
      </c>
      <c r="V30" s="44">
        <f t="shared" si="13"/>
        <v>0.66666666666666663</v>
      </c>
    </row>
    <row r="31" spans="2:22" x14ac:dyDescent="0.3">
      <c r="R31" s="90"/>
      <c r="S31" s="44">
        <v>572679</v>
      </c>
      <c r="T31" s="44">
        <v>7</v>
      </c>
      <c r="U31" s="90">
        <f t="shared" si="4"/>
        <v>0</v>
      </c>
      <c r="V31" s="44">
        <f t="shared" si="13"/>
        <v>0.83333333333333326</v>
      </c>
    </row>
    <row r="32" spans="2:22" x14ac:dyDescent="0.3">
      <c r="R32" s="93"/>
      <c r="S32" s="44">
        <v>573023</v>
      </c>
      <c r="T32" s="44">
        <v>0</v>
      </c>
      <c r="U32" s="93">
        <f t="shared" si="4"/>
        <v>0</v>
      </c>
      <c r="V32" s="44">
        <f t="shared" si="13"/>
        <v>0.99999999999999989</v>
      </c>
    </row>
    <row r="33" spans="18:22" x14ac:dyDescent="0.3">
      <c r="R33" s="92">
        <v>7</v>
      </c>
      <c r="S33" s="44">
        <v>571290</v>
      </c>
      <c r="T33" s="44">
        <v>12</v>
      </c>
      <c r="U33" s="92">
        <f t="shared" si="4"/>
        <v>0.58333333333333337</v>
      </c>
      <c r="V33" s="44">
        <f>1/COUNT($S$33:$S$35)</f>
        <v>0.33333333333333331</v>
      </c>
    </row>
    <row r="34" spans="18:22" x14ac:dyDescent="0.3">
      <c r="R34" s="90"/>
      <c r="S34" s="44">
        <v>572011</v>
      </c>
      <c r="T34" s="44">
        <v>11</v>
      </c>
      <c r="U34" s="90">
        <f t="shared" si="4"/>
        <v>0</v>
      </c>
      <c r="V34" s="44">
        <f>V33+1/COUNT($S$33:$S$35)</f>
        <v>0.66666666666666663</v>
      </c>
    </row>
    <row r="35" spans="18:22" x14ac:dyDescent="0.3">
      <c r="R35" s="93"/>
      <c r="S35" s="53">
        <v>572746</v>
      </c>
      <c r="T35" s="53">
        <v>4</v>
      </c>
      <c r="U35" s="93">
        <f t="shared" si="4"/>
        <v>0</v>
      </c>
      <c r="V35" s="44">
        <f>V34+1/COUNT($S$33:$S$35)</f>
        <v>1</v>
      </c>
    </row>
    <row r="36" spans="18:22" x14ac:dyDescent="0.3">
      <c r="R36" s="92">
        <v>8</v>
      </c>
      <c r="S36" s="44">
        <v>570950</v>
      </c>
      <c r="T36" s="44">
        <v>11</v>
      </c>
      <c r="U36" s="92">
        <f t="shared" ref="U36:U64" si="14">R36/$R$65</f>
        <v>0.66666666666666663</v>
      </c>
      <c r="V36" s="44">
        <f>1/COUNT($S$36:$S$39)</f>
        <v>0.25</v>
      </c>
    </row>
    <row r="37" spans="18:22" x14ac:dyDescent="0.3">
      <c r="R37" s="90"/>
      <c r="S37" s="44">
        <v>571023</v>
      </c>
      <c r="T37" s="44">
        <v>7</v>
      </c>
      <c r="U37" s="90">
        <f t="shared" si="14"/>
        <v>0</v>
      </c>
      <c r="V37" s="44">
        <f>V36+1/COUNT($S$36:$S$39)</f>
        <v>0.5</v>
      </c>
    </row>
    <row r="38" spans="18:22" x14ac:dyDescent="0.3">
      <c r="R38" s="90"/>
      <c r="S38" s="44">
        <v>571279</v>
      </c>
      <c r="T38" s="44">
        <v>11</v>
      </c>
      <c r="U38" s="90">
        <f t="shared" si="14"/>
        <v>0</v>
      </c>
      <c r="V38" s="44">
        <f t="shared" ref="V38:V39" si="15">V37+1/COUNT($S$36:$S$39)</f>
        <v>0.75</v>
      </c>
    </row>
    <row r="39" spans="18:22" x14ac:dyDescent="0.3">
      <c r="R39" s="93"/>
      <c r="S39" s="53">
        <v>572757</v>
      </c>
      <c r="T39" s="53">
        <v>10</v>
      </c>
      <c r="U39" s="93">
        <f t="shared" si="14"/>
        <v>0</v>
      </c>
      <c r="V39" s="44">
        <f t="shared" si="15"/>
        <v>1</v>
      </c>
    </row>
    <row r="40" spans="18:22" x14ac:dyDescent="0.3">
      <c r="R40" s="92">
        <v>9</v>
      </c>
      <c r="S40" s="44">
        <v>571269</v>
      </c>
      <c r="T40" s="44">
        <v>13</v>
      </c>
      <c r="U40" s="92">
        <f t="shared" si="14"/>
        <v>0.75</v>
      </c>
      <c r="V40" s="44">
        <f>1/COUNT($S$40:$S$45)</f>
        <v>0.16666666666666666</v>
      </c>
    </row>
    <row r="41" spans="18:22" x14ac:dyDescent="0.3">
      <c r="R41" s="90"/>
      <c r="S41" s="44">
        <v>571287</v>
      </c>
      <c r="T41" s="44">
        <v>13</v>
      </c>
      <c r="U41" s="90">
        <f t="shared" si="14"/>
        <v>0</v>
      </c>
      <c r="V41" s="44">
        <f>V40+1/COUNT($S$40:$S$45)</f>
        <v>0.33333333333333331</v>
      </c>
    </row>
    <row r="42" spans="18:22" x14ac:dyDescent="0.3">
      <c r="R42" s="90"/>
      <c r="S42" s="44">
        <v>571289</v>
      </c>
      <c r="T42" s="44">
        <v>10</v>
      </c>
      <c r="U42" s="90">
        <f t="shared" si="14"/>
        <v>0</v>
      </c>
      <c r="V42" s="44">
        <f t="shared" ref="V42:V45" si="16">V41+1/COUNT($S$40:$S$45)</f>
        <v>0.5</v>
      </c>
    </row>
    <row r="43" spans="18:22" x14ac:dyDescent="0.3">
      <c r="R43" s="90"/>
      <c r="S43" s="53">
        <v>571325</v>
      </c>
      <c r="T43" s="53">
        <v>2</v>
      </c>
      <c r="U43" s="90">
        <f t="shared" si="14"/>
        <v>0</v>
      </c>
      <c r="V43" s="44">
        <f t="shared" si="16"/>
        <v>0.66666666666666663</v>
      </c>
    </row>
    <row r="44" spans="18:22" x14ac:dyDescent="0.3">
      <c r="R44" s="90"/>
      <c r="S44" s="44">
        <v>572013</v>
      </c>
      <c r="T44" s="44">
        <v>14</v>
      </c>
      <c r="U44" s="90">
        <f t="shared" si="14"/>
        <v>0</v>
      </c>
      <c r="V44" s="44">
        <f t="shared" si="16"/>
        <v>0.83333333333333326</v>
      </c>
    </row>
    <row r="45" spans="18:22" x14ac:dyDescent="0.3">
      <c r="R45" s="93"/>
      <c r="S45" s="44">
        <v>572682</v>
      </c>
      <c r="T45" s="44">
        <v>12</v>
      </c>
      <c r="U45" s="93">
        <f t="shared" si="14"/>
        <v>0</v>
      </c>
      <c r="V45" s="44">
        <f t="shared" si="16"/>
        <v>0.99999999999999989</v>
      </c>
    </row>
    <row r="46" spans="18:22" x14ac:dyDescent="0.3">
      <c r="R46" s="92">
        <v>10</v>
      </c>
      <c r="S46" s="53">
        <v>571300</v>
      </c>
      <c r="T46" s="53">
        <v>6</v>
      </c>
      <c r="U46" s="92">
        <f t="shared" si="14"/>
        <v>0.83333333333333337</v>
      </c>
      <c r="V46" s="44">
        <f>1/COUNT($S$46:$S$48)</f>
        <v>0.33333333333333331</v>
      </c>
    </row>
    <row r="47" spans="18:22" x14ac:dyDescent="0.3">
      <c r="R47" s="90"/>
      <c r="S47" s="44">
        <v>572590</v>
      </c>
      <c r="T47" s="44">
        <v>2</v>
      </c>
      <c r="U47" s="90">
        <f t="shared" si="14"/>
        <v>0</v>
      </c>
      <c r="V47" s="44">
        <f>V46+1/COUNT($S$46:$S$48)</f>
        <v>0.66666666666666663</v>
      </c>
    </row>
    <row r="48" spans="18:22" x14ac:dyDescent="0.3">
      <c r="R48" s="93"/>
      <c r="S48" s="44">
        <v>573069</v>
      </c>
      <c r="T48" s="44">
        <v>7</v>
      </c>
      <c r="U48" s="93">
        <f t="shared" si="14"/>
        <v>0</v>
      </c>
      <c r="V48" s="44">
        <f>V47+1/COUNT($S$46:$S$48)</f>
        <v>1</v>
      </c>
    </row>
    <row r="49" spans="18:22" x14ac:dyDescent="0.3">
      <c r="R49" s="92">
        <v>11</v>
      </c>
      <c r="S49" s="44">
        <v>570946</v>
      </c>
      <c r="T49" s="44">
        <v>7</v>
      </c>
      <c r="U49" s="92">
        <f t="shared" si="14"/>
        <v>0.91666666666666663</v>
      </c>
      <c r="V49" s="44">
        <f>1/COUNT($S$49:$S$56)</f>
        <v>0.125</v>
      </c>
    </row>
    <row r="50" spans="18:22" x14ac:dyDescent="0.3">
      <c r="R50" s="90"/>
      <c r="S50" s="44">
        <v>570975</v>
      </c>
      <c r="T50" s="44">
        <v>11</v>
      </c>
      <c r="U50" s="90">
        <f t="shared" si="14"/>
        <v>0</v>
      </c>
      <c r="V50" s="44">
        <f>V49+1/COUNT($S$49:$S$56)</f>
        <v>0.25</v>
      </c>
    </row>
    <row r="51" spans="18:22" x14ac:dyDescent="0.3">
      <c r="R51" s="90"/>
      <c r="S51" s="44">
        <v>571825</v>
      </c>
      <c r="T51" s="44">
        <v>5</v>
      </c>
      <c r="U51" s="90">
        <f t="shared" si="14"/>
        <v>0</v>
      </c>
      <c r="V51" s="44">
        <f t="shared" ref="V51:V56" si="17">V50+1/COUNT($S$49:$S$56)</f>
        <v>0.375</v>
      </c>
    </row>
    <row r="52" spans="18:22" x14ac:dyDescent="0.3">
      <c r="R52" s="90"/>
      <c r="S52" s="44">
        <v>572579</v>
      </c>
      <c r="T52" s="44">
        <v>2</v>
      </c>
      <c r="U52" s="90">
        <f t="shared" si="14"/>
        <v>0</v>
      </c>
      <c r="V52" s="44">
        <f t="shared" si="17"/>
        <v>0.5</v>
      </c>
    </row>
    <row r="53" spans="18:22" x14ac:dyDescent="0.3">
      <c r="R53" s="90"/>
      <c r="S53" s="44">
        <v>572615</v>
      </c>
      <c r="T53" s="44">
        <v>3</v>
      </c>
      <c r="U53" s="90">
        <f t="shared" si="14"/>
        <v>0</v>
      </c>
      <c r="V53" s="44">
        <f t="shared" si="17"/>
        <v>0.625</v>
      </c>
    </row>
    <row r="54" spans="18:22" x14ac:dyDescent="0.3">
      <c r="R54" s="90"/>
      <c r="S54" s="44">
        <v>572848</v>
      </c>
      <c r="T54" s="44">
        <v>10</v>
      </c>
      <c r="U54" s="90">
        <f t="shared" si="14"/>
        <v>0</v>
      </c>
      <c r="V54" s="44">
        <f t="shared" si="17"/>
        <v>0.75</v>
      </c>
    </row>
    <row r="55" spans="18:22" x14ac:dyDescent="0.3">
      <c r="R55" s="90"/>
      <c r="S55" s="44">
        <v>573004</v>
      </c>
      <c r="T55" s="44">
        <v>0</v>
      </c>
      <c r="U55" s="90">
        <f t="shared" si="14"/>
        <v>0</v>
      </c>
      <c r="V55" s="44">
        <f t="shared" si="17"/>
        <v>0.875</v>
      </c>
    </row>
    <row r="56" spans="18:22" x14ac:dyDescent="0.3">
      <c r="R56" s="93"/>
      <c r="S56" s="44">
        <v>573031</v>
      </c>
      <c r="T56" s="44">
        <v>8</v>
      </c>
      <c r="U56" s="93">
        <f t="shared" si="14"/>
        <v>0</v>
      </c>
      <c r="V56" s="44">
        <f t="shared" si="17"/>
        <v>1</v>
      </c>
    </row>
    <row r="57" spans="18:22" x14ac:dyDescent="0.3">
      <c r="R57" s="92">
        <v>12</v>
      </c>
      <c r="S57" s="44">
        <v>571016</v>
      </c>
      <c r="T57" s="44">
        <v>6</v>
      </c>
      <c r="U57" s="92">
        <f t="shared" si="14"/>
        <v>1</v>
      </c>
      <c r="V57" s="44">
        <f>1/COUNT($S$57:$S$64)</f>
        <v>0.125</v>
      </c>
    </row>
    <row r="58" spans="18:22" x14ac:dyDescent="0.3">
      <c r="R58" s="90"/>
      <c r="S58" s="44">
        <v>571040</v>
      </c>
      <c r="T58" s="44">
        <v>3</v>
      </c>
      <c r="U58" s="90">
        <f t="shared" si="14"/>
        <v>0</v>
      </c>
      <c r="V58" s="44">
        <f>V57+1/COUNT($S$57:$S$64)</f>
        <v>0.25</v>
      </c>
    </row>
    <row r="59" spans="18:22" x14ac:dyDescent="0.3">
      <c r="R59" s="90"/>
      <c r="S59" s="44">
        <v>571134</v>
      </c>
      <c r="T59" s="44">
        <v>3</v>
      </c>
      <c r="U59" s="90">
        <f t="shared" si="14"/>
        <v>0</v>
      </c>
      <c r="V59" s="44">
        <f t="shared" ref="V59:V64" si="18">V58+1/COUNT($S$57:$S$64)</f>
        <v>0.375</v>
      </c>
    </row>
    <row r="60" spans="18:22" x14ac:dyDescent="0.3">
      <c r="R60" s="90"/>
      <c r="S60" s="44">
        <v>571322</v>
      </c>
      <c r="T60" s="44">
        <v>11</v>
      </c>
      <c r="U60" s="90">
        <f t="shared" si="14"/>
        <v>0</v>
      </c>
      <c r="V60" s="44">
        <f t="shared" si="18"/>
        <v>0.5</v>
      </c>
    </row>
    <row r="61" spans="18:22" x14ac:dyDescent="0.3">
      <c r="R61" s="90"/>
      <c r="S61" s="44">
        <v>571828</v>
      </c>
      <c r="T61" s="44">
        <v>9</v>
      </c>
      <c r="U61" s="90">
        <f t="shared" si="14"/>
        <v>0</v>
      </c>
      <c r="V61" s="44">
        <f t="shared" si="18"/>
        <v>0.625</v>
      </c>
    </row>
    <row r="62" spans="18:22" x14ac:dyDescent="0.3">
      <c r="R62" s="90"/>
      <c r="S62" s="44">
        <v>572010</v>
      </c>
      <c r="T62" s="44">
        <v>10</v>
      </c>
      <c r="U62" s="90">
        <f t="shared" si="14"/>
        <v>0</v>
      </c>
      <c r="V62" s="44">
        <f t="shared" si="18"/>
        <v>0.75</v>
      </c>
    </row>
    <row r="63" spans="18:22" x14ac:dyDescent="0.3">
      <c r="R63" s="90"/>
      <c r="S63" s="44">
        <v>573067</v>
      </c>
      <c r="T63" s="44">
        <v>13</v>
      </c>
      <c r="U63" s="90">
        <f t="shared" si="14"/>
        <v>0</v>
      </c>
      <c r="V63" s="44">
        <f t="shared" si="18"/>
        <v>0.875</v>
      </c>
    </row>
    <row r="64" spans="18:22" x14ac:dyDescent="0.3">
      <c r="R64" s="93"/>
      <c r="S64" s="44">
        <v>573703</v>
      </c>
      <c r="T64" s="44">
        <v>5</v>
      </c>
      <c r="U64" s="93">
        <f t="shared" si="14"/>
        <v>0</v>
      </c>
      <c r="V64" s="44">
        <f t="shared" si="18"/>
        <v>1</v>
      </c>
    </row>
    <row r="65" spans="18:22" x14ac:dyDescent="0.3">
      <c r="R65" s="18">
        <f>MAX(R4:R64)</f>
        <v>12</v>
      </c>
      <c r="S65" s="20">
        <f>COUNT(S4:S64)</f>
        <v>61</v>
      </c>
      <c r="T65" s="20">
        <f>SUM(T4:T64)</f>
        <v>451</v>
      </c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25">
    <mergeCell ref="R40:R45"/>
    <mergeCell ref="R46:R48"/>
    <mergeCell ref="R49:R56"/>
    <mergeCell ref="B2:B3"/>
    <mergeCell ref="R4:R6"/>
    <mergeCell ref="R7:R14"/>
    <mergeCell ref="R15:R18"/>
    <mergeCell ref="R19:R20"/>
    <mergeCell ref="R21:R26"/>
    <mergeCell ref="U46:U48"/>
    <mergeCell ref="U49:U56"/>
    <mergeCell ref="U57:U64"/>
    <mergeCell ref="R57:R64"/>
    <mergeCell ref="U4:U6"/>
    <mergeCell ref="U7:U14"/>
    <mergeCell ref="U15:U18"/>
    <mergeCell ref="U19:U20"/>
    <mergeCell ref="U21:U26"/>
    <mergeCell ref="U27:U32"/>
    <mergeCell ref="U33:U35"/>
    <mergeCell ref="U36:U39"/>
    <mergeCell ref="U40:U45"/>
    <mergeCell ref="R27:R32"/>
    <mergeCell ref="R33:R35"/>
    <mergeCell ref="R36:R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1</vt:lpstr>
      <vt:lpstr>Template</vt:lpstr>
      <vt:lpstr>ScrumDo Project 1</vt:lpstr>
      <vt:lpstr>ScrumDo Project 2</vt:lpstr>
      <vt:lpstr>ScrumDo Project 3</vt:lpstr>
      <vt:lpstr>ScrumDo Project 4</vt:lpstr>
      <vt:lpstr>ScrumDo Project 5</vt:lpstr>
      <vt:lpstr>ScrumDo Project 6</vt:lpstr>
      <vt:lpstr>ScrumDo Project 7</vt:lpstr>
      <vt:lpstr>ScrumDo Project 8</vt:lpstr>
      <vt:lpstr>ScrumDo Project 9</vt:lpstr>
      <vt:lpstr>ScrumDo Project 10</vt:lpstr>
      <vt:lpstr>ScrumDo Project 11</vt:lpstr>
      <vt:lpstr>ScrumDo Project 12</vt:lpstr>
      <vt:lpstr>ScrumDo Project 13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2015-05-10T07:33:17Z</dcterms:modified>
</cp:coreProperties>
</file>